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8.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efaultThemeVersion="124226"/>
  <mc:AlternateContent xmlns:mc="http://schemas.openxmlformats.org/markup-compatibility/2006">
    <mc:Choice Requires="x15">
      <x15ac:absPath xmlns:x15ac="http://schemas.microsoft.com/office/spreadsheetml/2010/11/ac" url="/Users/sofzaim/Documents/"/>
    </mc:Choice>
  </mc:AlternateContent>
  <xr:revisionPtr revIDLastSave="0" documentId="8_{669D8F16-6D24-5C46-B34E-B0C2F4CC3626}" xr6:coauthVersionLast="36" xr6:coauthVersionMax="36" xr10:uidLastSave="{00000000-0000-0000-0000-000000000000}"/>
  <bookViews>
    <workbookView xWindow="3040" yWindow="1560" windowWidth="22460" windowHeight="15100" xr2:uid="{00000000-000D-0000-FFFF-FFFF00000000}"/>
  </bookViews>
  <sheets>
    <sheet name="Cost &amp; Effort Worksheet" sheetId="1" r:id="rId1"/>
    <sheet name="Instructions &amp; Considerations" sheetId="2" r:id="rId2"/>
    <sheet name="Sheet1" sheetId="3" r:id="rId3"/>
  </sheets>
  <calcPr calcId="191029"/>
  <customWorkbookViews>
    <customWorkbookView name="Sofia Zaim - Personal View" guid="{B5EF2FEC-6202-9F43-ADF2-94D0F44A86DE}" mergeInterval="0" personalView="1" xWindow="152" yWindow="78" windowWidth="1123" windowHeight="755" activeSheetId="1"/>
    <customWorkbookView name="McAuliffe, Matthew (NIH/CIT) [E] - Personal View" guid="{845A9DB1-5DB1-43AE-B314-B18AE5996388}" mergeInterval="0" personalView="1" xWindow="215" yWindow="33" windowWidth="1497" windowHeight="1006" activeSheetId="1"/>
    <customWorkbookView name="Matthew McAuliffe - Personal View" guid="{3C942ABD-E6BB-4D45-B90F-A29B40098FDE}" mergeInterval="0" personalView="1" maximized="1" xWindow="-8" yWindow="-8" windowWidth="1936" windowHeight="1056" activeSheetId="1"/>
    <customWorkbookView name="Matthew Torrenzano - Personal View" guid="{24CFB130-5005-4728-8ED7-449A600AA58F}" mergeInterval="0" personalView="1" maximized="1" windowWidth="1280" windowHeight="585" activeSheetId="1"/>
    <customWorkbookView name="WIN764BIT - Personal View" guid="{D87518EE-507F-4FB5-AE97-196D85C42883}" mergeInterval="0" personalView="1" maximized="1" windowWidth="1280" windowHeight="507" activeSheetId="2"/>
    <customWorkbookView name="Alison Garcia - Personal View" guid="{41A054DE-71C0-4800-8A8F-AB2740A63168}" mergeInterval="0" personalView="1" maximized="1" windowWidth="1272" windowHeight="547" activeSheetId="1"/>
    <customWorkbookView name="Levon Greer - Personal View" guid="{A15441FA-55D7-4464-A6A9-BCC6A1480B2C}" mergeInterval="0" personalView="1" maximized="1" xWindow="-8" yWindow="-8" windowWidth="1616" windowHeight="876" activeSheetId="1"/>
    <customWorkbookView name="Ameera Chaudhry - Personal View" guid="{3E2B2739-B745-4A18-8BB4-17150253FD73}"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9" i="1" l="1"/>
  <c r="F60" i="1" l="1"/>
  <c r="D61" i="1"/>
  <c r="E63" i="1"/>
  <c r="D64" i="1"/>
  <c r="F53" i="1"/>
  <c r="E40" i="1" l="1"/>
  <c r="D40" i="1"/>
  <c r="D56" i="1" l="1"/>
  <c r="E56" i="1"/>
  <c r="D54" i="1"/>
  <c r="C54" i="1"/>
  <c r="E46" i="1"/>
  <c r="E45" i="1"/>
  <c r="D45" i="1"/>
  <c r="D43" i="1"/>
  <c r="E41" i="1"/>
  <c r="D41" i="1"/>
  <c r="F39" i="1"/>
  <c r="E66" i="1" l="1"/>
  <c r="D47" i="1"/>
  <c r="D52" i="1"/>
  <c r="D55" i="1"/>
  <c r="C57" i="1"/>
  <c r="D57" i="1"/>
  <c r="D59" i="1"/>
  <c r="F66" i="1"/>
  <c r="F67" i="1" s="1"/>
  <c r="D62" i="1"/>
  <c r="E67" i="1" l="1"/>
  <c r="C66" i="1"/>
  <c r="C67" i="1" s="1"/>
  <c r="D66" i="1"/>
  <c r="D67" i="1" l="1"/>
  <c r="C22" i="1" l="1"/>
  <c r="C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Levon Greer</author>
  </authors>
  <commentList>
    <comment ref="G30" authorId="0" guid="{8D9D1A9A-929C-4888-AEFD-7A20AA0CEC49}" shapeId="0" xr:uid="{00000000-0006-0000-0000-000001000000}">
      <text>
        <r>
          <rPr>
            <sz val="9"/>
            <color indexed="81"/>
            <rFont val="Tahoma"/>
            <family val="2"/>
          </rPr>
          <t>https://fitbir.nih.gov/sites/default/files/assets/FITBIR_Data_Sharing_Policy.pdf</t>
        </r>
      </text>
    </comment>
  </commentList>
</comments>
</file>

<file path=xl/sharedStrings.xml><?xml version="1.0" encoding="utf-8"?>
<sst xmlns="http://schemas.openxmlformats.org/spreadsheetml/2006/main" count="149" uniqueCount="116">
  <si>
    <t>Review Submission Agreement</t>
  </si>
  <si>
    <t>Incorporate Informed Consent Language</t>
  </si>
  <si>
    <t>Define Data Sharing Schedule</t>
  </si>
  <si>
    <t>Investigator Hours</t>
  </si>
  <si>
    <t>Data Manager Hours</t>
  </si>
  <si>
    <t>Finalize Informed Consent</t>
  </si>
  <si>
    <t xml:space="preserve">Request Accounts </t>
  </si>
  <si>
    <t xml:space="preserve">Request GUID Access </t>
  </si>
  <si>
    <t>Create Submission Package</t>
  </si>
  <si>
    <t>Initiate Data Sharing</t>
  </si>
  <si>
    <t>Setup and Test GUID Procedure</t>
  </si>
  <si>
    <t>Insert GUID into Existing Research Workflow</t>
  </si>
  <si>
    <t xml:space="preserve">Use Validation Tool to Validate/Correct Errors </t>
  </si>
  <si>
    <t>Ongoing Data Submission (Grant Years 2-5)</t>
  </si>
  <si>
    <t>Post Award (Year 1)</t>
  </si>
  <si>
    <t xml:space="preserve"> </t>
  </si>
  <si>
    <t>Comments</t>
  </si>
  <si>
    <t>Assumes some custom formatting</t>
  </si>
  <si>
    <t>Task</t>
  </si>
  <si>
    <t>Develop Export/Import Procedures (Year 1)</t>
  </si>
  <si>
    <t>One day effort</t>
  </si>
  <si>
    <t>Hours to Complete Submission (Factored per Submission)</t>
  </si>
  <si>
    <t>Factored by Number of Submissions</t>
  </si>
  <si>
    <t>Total Cost:</t>
  </si>
  <si>
    <t xml:space="preserve">One Time Task </t>
  </si>
  <si>
    <t>Two day effort applicable to research site</t>
  </si>
  <si>
    <t>Assumes 5 minutes per subject to generate a GUID</t>
  </si>
  <si>
    <t xml:space="preserve">Total Cost: </t>
  </si>
  <si>
    <t>Yes</t>
  </si>
  <si>
    <t>Genomics</t>
  </si>
  <si>
    <t xml:space="preserve">Imaging </t>
  </si>
  <si>
    <t>Use Validation Tool to Validate/Correct Errors (per submission)</t>
  </si>
  <si>
    <t>Create Submission Package (per submission)</t>
  </si>
  <si>
    <t>2 Hours Additional per Submission</t>
  </si>
  <si>
    <t>1 Minute per Subject per Submission</t>
  </si>
  <si>
    <t>Per Submission</t>
  </si>
  <si>
    <t>1 and 2 Hours respectively per submission</t>
  </si>
  <si>
    <t>Questions</t>
  </si>
  <si>
    <t>If Yes, will Genomics data be shared once or per submission?</t>
  </si>
  <si>
    <t>If Yes, will Imaging data be shared once or per submission?</t>
  </si>
  <si>
    <r>
      <rPr>
        <b/>
        <sz val="11"/>
        <color indexed="8"/>
        <rFont val="Calibri"/>
        <family val="2"/>
      </rPr>
      <t>1.</t>
    </r>
    <r>
      <rPr>
        <sz val="11"/>
        <color theme="1"/>
        <rFont val="Calibri"/>
        <family val="2"/>
        <scheme val="minor"/>
      </rPr>
      <t xml:space="preserve"> How many subjects will be included in the research project?</t>
    </r>
  </si>
  <si>
    <r>
      <rPr>
        <b/>
        <sz val="11"/>
        <color indexed="8"/>
        <rFont val="Calibri"/>
        <family val="2"/>
      </rPr>
      <t>5.</t>
    </r>
    <r>
      <rPr>
        <sz val="11"/>
        <color theme="1"/>
        <rFont val="Calibri"/>
        <family val="2"/>
        <scheme val="minor"/>
      </rPr>
      <t xml:space="preserve"> Will Genomics data be submitted? </t>
    </r>
  </si>
  <si>
    <r>
      <rPr>
        <b/>
        <sz val="11"/>
        <color indexed="8"/>
        <rFont val="Calibri"/>
        <family val="2"/>
      </rPr>
      <t>6.</t>
    </r>
    <r>
      <rPr>
        <sz val="11"/>
        <color theme="1"/>
        <rFont val="Calibri"/>
        <family val="2"/>
        <scheme val="minor"/>
      </rPr>
      <t xml:space="preserve"> Will Imaging data be submitted?</t>
    </r>
  </si>
  <si>
    <t>Sample Answers</t>
  </si>
  <si>
    <t>Instructions &amp; Considerations</t>
  </si>
  <si>
    <t>Enter the number of participants in the study.</t>
  </si>
  <si>
    <t>Click the cell and use the drop-down arrow to select "Yes" or "No"</t>
  </si>
  <si>
    <t>Click the cell and use the drop-down arrow to select "Once" or "Per Submission"</t>
  </si>
  <si>
    <t>Enter the hourly rate in US Dollars.</t>
  </si>
  <si>
    <t>Round rate up to the nearest whole dollar.</t>
  </si>
  <si>
    <t>Total Effort in Hours:</t>
  </si>
  <si>
    <r>
      <rPr>
        <i/>
        <sz val="11"/>
        <color indexed="56"/>
        <rFont val="Calibri"/>
        <family val="2"/>
      </rPr>
      <t xml:space="preserve">Replace sample answers with information tailored to your research project. </t>
    </r>
    <r>
      <rPr>
        <b/>
        <i/>
        <sz val="11"/>
        <color indexed="56"/>
        <rFont val="Calibri"/>
        <family val="2"/>
      </rPr>
      <t>Instructions and considerations are provided on the next worksheet.</t>
    </r>
  </si>
  <si>
    <t>Click the cell and use the drop-down feature to select "Once" or "Per Submission."</t>
  </si>
  <si>
    <t>Click the cell and use the drop-down feature to select "Yes" or "No."</t>
  </si>
  <si>
    <t>2. How many times will data from this project be submitted to FITBIR?</t>
  </si>
  <si>
    <t>FITBIR Preplanning (Application Submission)</t>
  </si>
  <si>
    <t>Complete FITBIR Data Submission Agreement</t>
  </si>
  <si>
    <t>Review FITBIR Capabilities</t>
  </si>
  <si>
    <t>Review of FITBIR Web site and capabilities; Webinars</t>
  </si>
  <si>
    <t>Resolve any data quality issues identified by FITBIR Validation Tool</t>
  </si>
  <si>
    <t xml:space="preserve">Review Submission in FITBIR </t>
  </si>
  <si>
    <t>Map fields to FITBIR Definition</t>
  </si>
  <si>
    <t xml:space="preserve">Define Data in FITBIR Data Dictionary </t>
  </si>
  <si>
    <t>Map fields to FITBIR Data Definition/Aliases</t>
  </si>
  <si>
    <t>Review Submission in FITBIR (per submission)</t>
  </si>
  <si>
    <t xml:space="preserve">Review Submission in FITBIR (per submission) </t>
  </si>
  <si>
    <t>Enter the number of times over the life of the project that research staff will package the data and submit it to FITBIR.</t>
  </si>
  <si>
    <t>3. How many FITBIR form structures will be submitted?</t>
  </si>
  <si>
    <t>4. How many non-FITBIR form structures will be submitted?</t>
  </si>
  <si>
    <t>Form Structures already included in the FITBIR Data Dictionary</t>
  </si>
  <si>
    <t>Form structures that are not currently included in the FITBIR Data Dictionary</t>
  </si>
  <si>
    <t>Setup a Study and Grant Permissions</t>
  </si>
  <si>
    <t>Enter the number of non-FITBIR form structures that will used for the research project.</t>
  </si>
  <si>
    <t>"FITBIR form structures" are those that are already defined in the FITBIR Data Dictionary. For a complete list of defined form structures, please consult the FITBIR Web site.</t>
  </si>
  <si>
    <t>Can include affected individuals and controls</t>
  </si>
  <si>
    <t>"Non-FITBIR form structures" are those that have not been defined in the FITBIR Data Dictionary. This could include clinical assessments that are available to the research community, but have not yet been imported to the Data Dictionary. Also included in this number would be form structures that are unique to the project, such as behavioral observations or clinical outcomes measures which are typically submitted with experimental data. For a complete list of defined form structures, please consult the FITBIR Web site.</t>
  </si>
  <si>
    <t xml:space="preserve">Enter the number of FITBIR form structures that will be used for the research project.                                                                                                                                                                    </t>
  </si>
  <si>
    <r>
      <rPr>
        <sz val="11"/>
        <color indexed="10"/>
        <rFont val="Calibri"/>
        <family val="2"/>
      </rPr>
      <t xml:space="preserve">Select "Per Submission" if the project will be submitting both inclusion and experimental Imaging data. Select "Once" if the project will be submitting only experimental Imaging data. </t>
    </r>
    <r>
      <rPr>
        <sz val="11"/>
        <color theme="1"/>
        <rFont val="Calibri"/>
        <family val="2"/>
        <scheme val="minor"/>
      </rPr>
      <t xml:space="preserve">
Descriptive Imaging data includes raw, unprocessed images. Experimental Imaging data includes processed images in a variety of formats including DICOM, MINC 1.0 and 2.0, Analyze, NIfTI-1, AFNI and SPM. For details, please consult the FITBIR Web site.</t>
    </r>
  </si>
  <si>
    <r>
      <rPr>
        <sz val="11"/>
        <color indexed="10"/>
        <rFont val="Calibri"/>
        <family val="2"/>
      </rPr>
      <t xml:space="preserve">Select "Per Submission" if the project will be submitting both inclusion and experimental Genomics data. Select "Once" if the project will be submitting only experimental Genomics data. </t>
    </r>
    <r>
      <rPr>
        <sz val="11"/>
        <color theme="1"/>
        <rFont val="Calibri"/>
        <family val="2"/>
        <scheme val="minor"/>
      </rPr>
      <t xml:space="preserve">
For Genomics submissions, inclusion data is defined as the raw or primary data specific to the technology platform used for the research study. Experimental data is defined as data derived from the primary or raw data. For examples, please consult the FITBIR Web site.
</t>
    </r>
  </si>
  <si>
    <t>Includes quarterly submissions of inclusion (phenotypic) data over the life of the grant and one final submission of experimental data</t>
  </si>
  <si>
    <t>3. How many FITBIR standard form structures will be submitted?</t>
  </si>
  <si>
    <t>4. How many non-FITBIR unique form structures will be submitted?</t>
  </si>
  <si>
    <t>Develop Extract and Translate process</t>
  </si>
  <si>
    <t>4 hour per form assuming data is available for extract</t>
  </si>
  <si>
    <r>
      <t>GUID Generation</t>
    </r>
    <r>
      <rPr>
        <strike/>
        <sz val="11"/>
        <color indexed="8"/>
        <rFont val="Calibri"/>
        <family val="2"/>
      </rPr>
      <t xml:space="preserve"> </t>
    </r>
  </si>
  <si>
    <t>Data Analyst Hours</t>
  </si>
  <si>
    <t>Programmer Hours</t>
  </si>
  <si>
    <t>Closeout(Assumes Year 5)</t>
  </si>
  <si>
    <t>MIPAV Submission Tool Packaging</t>
  </si>
  <si>
    <t>2 hours per submission</t>
  </si>
  <si>
    <t>Hourly rate in US Dollars</t>
  </si>
  <si>
    <r>
      <rPr>
        <sz val="11"/>
        <rFont val="Calibri"/>
        <family val="2"/>
        <scheme val="minor"/>
      </rPr>
      <t>See</t>
    </r>
    <r>
      <rPr>
        <u/>
        <sz val="11"/>
        <color theme="10"/>
        <rFont val="Calibri"/>
        <family val="2"/>
        <scheme val="minor"/>
      </rPr>
      <t xml:space="preserve"> fitbir.nih.gov</t>
    </r>
    <r>
      <rPr>
        <sz val="11"/>
        <rFont val="Calibri"/>
        <family val="2"/>
        <scheme val="minor"/>
      </rPr>
      <t xml:space="preserve"> for sample language</t>
    </r>
  </si>
  <si>
    <t>Develop Data Extract to include deidentifying subject information and appending GUID</t>
  </si>
  <si>
    <r>
      <rPr>
        <b/>
        <sz val="11"/>
        <color indexed="8"/>
        <rFont val="Calibri"/>
        <family val="2"/>
      </rPr>
      <t>7.</t>
    </r>
    <r>
      <rPr>
        <sz val="11"/>
        <color theme="1"/>
        <rFont val="Calibri"/>
        <family val="2"/>
        <scheme val="minor"/>
      </rPr>
      <t xml:space="preserve"> What is the hourly rate charged for the Investigator?</t>
    </r>
  </si>
  <si>
    <r>
      <rPr>
        <b/>
        <sz val="11"/>
        <color indexed="8"/>
        <rFont val="Calibri"/>
        <family val="2"/>
      </rPr>
      <t xml:space="preserve">8. </t>
    </r>
    <r>
      <rPr>
        <sz val="11"/>
        <color theme="1"/>
        <rFont val="Calibri"/>
        <family val="2"/>
        <scheme val="minor"/>
      </rPr>
      <t>What is the hourly rate charged for the Data Manager?</t>
    </r>
  </si>
  <si>
    <t>9. What is the hourly rate charged for the Jr Data Analyst?</t>
  </si>
  <si>
    <t>10. What is the hourly rate charged for the Jr. Computer Scientist (Programmer)?</t>
  </si>
  <si>
    <r>
      <rPr>
        <sz val="11"/>
        <color indexed="8"/>
        <rFont val="Calibri"/>
        <family val="2"/>
      </rPr>
      <t>1.</t>
    </r>
    <r>
      <rPr>
        <sz val="11"/>
        <color theme="1"/>
        <rFont val="Calibri"/>
        <family val="2"/>
        <scheme val="minor"/>
      </rPr>
      <t xml:space="preserve"> How many subjects will be included in the research project?</t>
    </r>
  </si>
  <si>
    <r>
      <rPr>
        <sz val="11"/>
        <color indexed="8"/>
        <rFont val="Calibri"/>
        <family val="2"/>
      </rPr>
      <t>5.</t>
    </r>
    <r>
      <rPr>
        <sz val="11"/>
        <color theme="1"/>
        <rFont val="Calibri"/>
        <family val="2"/>
        <scheme val="minor"/>
      </rPr>
      <t xml:space="preserve"> Will Genomics data be submitted? </t>
    </r>
  </si>
  <si>
    <r>
      <rPr>
        <sz val="11"/>
        <color indexed="8"/>
        <rFont val="Calibri"/>
        <family val="2"/>
      </rPr>
      <t>6.</t>
    </r>
    <r>
      <rPr>
        <sz val="11"/>
        <color theme="1"/>
        <rFont val="Calibri"/>
        <family val="2"/>
        <scheme val="minor"/>
      </rPr>
      <t xml:space="preserve"> Will Imaging data be submitted?</t>
    </r>
  </si>
  <si>
    <r>
      <rPr>
        <sz val="11"/>
        <color indexed="8"/>
        <rFont val="Calibri"/>
        <family val="2"/>
      </rPr>
      <t>7.</t>
    </r>
    <r>
      <rPr>
        <sz val="11"/>
        <color theme="1"/>
        <rFont val="Calibri"/>
        <family val="2"/>
        <scheme val="minor"/>
      </rPr>
      <t xml:space="preserve"> What is the hourly rate charged for the Investigator?</t>
    </r>
  </si>
  <si>
    <r>
      <rPr>
        <sz val="11"/>
        <color indexed="8"/>
        <rFont val="Calibri"/>
        <family val="2"/>
      </rPr>
      <t xml:space="preserve">8. </t>
    </r>
    <r>
      <rPr>
        <sz val="11"/>
        <color theme="1"/>
        <rFont val="Calibri"/>
        <family val="2"/>
        <scheme val="minor"/>
      </rPr>
      <t>What is the hourly rate charged for the Data Manager?</t>
    </r>
  </si>
  <si>
    <t>Assumes some custom form structure needing definition</t>
  </si>
  <si>
    <t>Once</t>
  </si>
  <si>
    <r>
      <rPr>
        <b/>
        <sz val="11"/>
        <color indexed="8"/>
        <rFont val="Calibri"/>
        <family val="2"/>
      </rPr>
      <t xml:space="preserve">10. </t>
    </r>
    <r>
      <rPr>
        <sz val="11"/>
        <color theme="1"/>
        <rFont val="Calibri"/>
        <family val="2"/>
        <scheme val="minor"/>
      </rPr>
      <t>What is the hourly rate charged for the Data Manager?</t>
    </r>
  </si>
  <si>
    <r>
      <rPr>
        <b/>
        <sz val="11"/>
        <color indexed="8"/>
        <rFont val="Calibri"/>
        <family val="2"/>
      </rPr>
      <t xml:space="preserve">9. </t>
    </r>
    <r>
      <rPr>
        <sz val="11"/>
        <color theme="1"/>
        <rFont val="Calibri"/>
        <family val="2"/>
        <scheme val="minor"/>
      </rPr>
      <t>What is the hourly rate charged for the Jr. Data Analyst?</t>
    </r>
  </si>
  <si>
    <r>
      <rPr>
        <sz val="11"/>
        <rFont val="Calibri"/>
        <family val="2"/>
      </rPr>
      <t>This number includes quarterly submissions of inclusion (phenotypic) data over the life of the grant and one final submission of experimental data. Submission of descriptive data is expected quarterly submission cycles conclude March 30, June 30, September 30, and December 31, while submission of all other experimental data are expected within six (6) months after the last study participant visit in which the primary outcome is measured.</t>
    </r>
    <r>
      <rPr>
        <sz val="11"/>
        <color theme="1"/>
        <rFont val="Calibri"/>
        <family val="2"/>
        <scheme val="minor"/>
      </rPr>
      <t xml:space="preserve">
To calculate this number, prepare a data sharing schedule by considering the number of years in the grant and the timeframe in which participants would be enrolled.                                                                                                                                                                                                                                                                                     For example, if an investigator receives a three-year grant on October 30, 2012, the first submission of inclusion data would typically occur during the third quarterly submission cycle after the award is made. For example, for an award made in October, the first submission of inclusion data would be expected June 30, 2013 skipping the December and March submission cycles. Ten more  submissions of inclusion data will continue thereafter on September 30, 2013, December 31, 2013, March 30, 2014, June 30, 2014, September 30, 2014,  December 30, 2014,  March 30, 2015, June 30, 2015, September 2015, and December 2015.  Add to these submissions one final submission of experimental data for a total of 12 data submissions to FITBIR.                                                                                                                                                                                                                                        </t>
    </r>
  </si>
  <si>
    <t>Develop UDEs/Form structures</t>
  </si>
  <si>
    <t>Map fields names to FITBIR variable names</t>
  </si>
  <si>
    <t>No</t>
  </si>
  <si>
    <t xml:space="preserve">   e. How many Other scans will be submitted?</t>
  </si>
  <si>
    <t>Cost per Year (assumes 5yr grant)</t>
  </si>
  <si>
    <t xml:space="preserve">   a. How many MRI scans per subject will be submitted?</t>
  </si>
  <si>
    <t xml:space="preserve">   b. How many fMRI scans per subject will be submitted?</t>
  </si>
  <si>
    <t xml:space="preserve">   c. How many Diffusion scans per subject will be submitted?</t>
  </si>
  <si>
    <t xml:space="preserve">   d. How many CT scans per subject will be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</si>
</sst>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s>
  <fonts count="18" x14ac:knownFonts="1">
    <font>
      <sz val="11"/>
      <color theme="1"/>
      <name val="Calibri"/>
      <family val="2"/>
      <scheme val="minor"/>
    </font>
    <font>
      <b/>
      <sz val="11"/>
      <color indexed="8"/>
      <name val="Calibri"/>
      <family val="2"/>
    </font>
    <font>
      <b/>
      <i/>
      <sz val="11"/>
      <color indexed="56"/>
      <name val="Calibri"/>
      <family val="2"/>
    </font>
    <font>
      <i/>
      <sz val="11"/>
      <color indexed="56"/>
      <name val="Calibri"/>
      <family val="2"/>
    </font>
    <font>
      <sz val="11"/>
      <color indexed="10"/>
      <name val="Calibri"/>
      <family val="2"/>
    </font>
    <font>
      <sz val="11"/>
      <name val="Calibri"/>
      <family val="2"/>
    </font>
    <font>
      <strike/>
      <sz val="11"/>
      <color indexed="8"/>
      <name val="Calibri"/>
      <family val="2"/>
    </font>
    <font>
      <sz val="11"/>
      <color theme="1"/>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i/>
      <sz val="11"/>
      <color theme="3"/>
      <name val="Calibri"/>
      <family val="2"/>
      <scheme val="minor"/>
    </font>
    <font>
      <sz val="14"/>
      <color theme="1"/>
      <name val="Calibri"/>
      <family val="2"/>
      <scheme val="minor"/>
    </font>
    <font>
      <sz val="9"/>
      <color indexed="81"/>
      <name val="Tahoma"/>
      <family val="2"/>
    </font>
    <font>
      <u/>
      <sz val="11"/>
      <color theme="10"/>
      <name val="Calibri"/>
      <family val="2"/>
      <scheme val="minor"/>
    </font>
    <font>
      <sz val="11"/>
      <name val="Calibri"/>
      <family val="2"/>
      <scheme val="minor"/>
    </font>
    <font>
      <sz val="11"/>
      <color indexed="8"/>
      <name val="Calibri"/>
      <family val="2"/>
    </font>
  </fonts>
  <fills count="5">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rgb="FFFFE79B"/>
        <bgColor indexed="64"/>
      </patternFill>
    </fill>
  </fills>
  <borders count="19">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rgb="FF002060"/>
      </right>
      <top/>
      <bottom/>
      <diagonal/>
    </border>
    <border>
      <left style="thin">
        <color rgb="FF002060"/>
      </left>
      <right/>
      <top/>
      <bottom style="thin">
        <color indexed="64"/>
      </bottom>
      <diagonal/>
    </border>
    <border>
      <left/>
      <right/>
      <top style="thin">
        <color indexed="64"/>
      </top>
      <bottom style="thin">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2" borderId="0" applyNumberFormat="0" applyBorder="0" applyAlignment="0" applyProtection="0"/>
    <xf numFmtId="0" fontId="15" fillId="0" borderId="0" applyNumberFormat="0" applyFill="0" applyBorder="0" applyAlignment="0" applyProtection="0"/>
  </cellStyleXfs>
  <cellXfs count="134">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0" xfId="0" applyFill="1" applyBorder="1"/>
    <xf numFmtId="0" fontId="11" fillId="0" borderId="0" xfId="0" applyFont="1" applyFill="1" applyBorder="1"/>
    <xf numFmtId="164" fontId="11" fillId="0" borderId="0" xfId="2" applyNumberFormat="1" applyFont="1" applyFill="1" applyBorder="1"/>
    <xf numFmtId="0" fontId="0" fillId="0" borderId="6" xfId="0" applyBorder="1" applyAlignment="1">
      <alignment horizontal="left" indent="2"/>
    </xf>
    <xf numFmtId="0" fontId="0" fillId="0" borderId="0" xfId="0" applyAlignment="1">
      <alignment horizontal="left" indent="2"/>
    </xf>
    <xf numFmtId="0" fontId="0" fillId="0" borderId="16" xfId="0" applyBorder="1"/>
    <xf numFmtId="0" fontId="0" fillId="0" borderId="17" xfId="0" applyBorder="1" applyAlignment="1">
      <alignment horizontal="left" indent="2"/>
    </xf>
    <xf numFmtId="5" fontId="11" fillId="0" borderId="0" xfId="1" applyNumberFormat="1" applyFont="1" applyFill="1" applyBorder="1"/>
    <xf numFmtId="0" fontId="0" fillId="0" borderId="0" xfId="0" applyAlignment="1">
      <alignment vertical="top"/>
    </xf>
    <xf numFmtId="0" fontId="0" fillId="0" borderId="8" xfId="0" applyBorder="1" applyAlignment="1">
      <alignment horizontal="left" indent="2"/>
    </xf>
    <xf numFmtId="0" fontId="0" fillId="0" borderId="6" xfId="0" applyBorder="1" applyAlignment="1">
      <alignment horizontal="left" vertical="top" indent="2"/>
    </xf>
    <xf numFmtId="0" fontId="0" fillId="0" borderId="0" xfId="0" applyBorder="1" applyAlignment="1">
      <alignment horizontal="right"/>
    </xf>
    <xf numFmtId="0" fontId="0" fillId="0" borderId="2" xfId="0" applyFill="1" applyBorder="1" applyAlignment="1">
      <alignment horizontal="left" indent="1"/>
    </xf>
    <xf numFmtId="0" fontId="0" fillId="0" borderId="6" xfId="0" applyBorder="1" applyAlignment="1">
      <alignment horizontal="left" indent="4"/>
    </xf>
    <xf numFmtId="0" fontId="0" fillId="0" borderId="0" xfId="0" applyAlignment="1">
      <alignment vertical="center"/>
    </xf>
    <xf numFmtId="0" fontId="12" fillId="0" borderId="0" xfId="0" applyFont="1" applyAlignment="1">
      <alignment horizontal="left" vertical="center"/>
    </xf>
    <xf numFmtId="0" fontId="0" fillId="0" borderId="0" xfId="0" applyFill="1" applyBorder="1" applyAlignment="1">
      <alignment horizontal="left" indent="1"/>
    </xf>
    <xf numFmtId="0" fontId="0" fillId="0" borderId="0" xfId="0" applyFont="1" applyFill="1" applyBorder="1"/>
    <xf numFmtId="0" fontId="9" fillId="0" borderId="0" xfId="0" applyFont="1" applyFill="1" applyBorder="1" applyAlignment="1">
      <alignment horizontal="left" indent="1"/>
    </xf>
    <xf numFmtId="0" fontId="0" fillId="0" borderId="0" xfId="0" applyFill="1" applyBorder="1" applyAlignment="1">
      <alignment horizontal="left" indent="2"/>
    </xf>
    <xf numFmtId="0" fontId="9" fillId="0" borderId="0" xfId="0" applyFont="1" applyFill="1" applyBorder="1" applyAlignment="1">
      <alignment horizontal="left" indent="2"/>
    </xf>
    <xf numFmtId="0" fontId="0" fillId="0" borderId="0" xfId="0" applyFill="1" applyBorder="1" applyAlignment="1">
      <alignment horizontal="left" indent="3"/>
    </xf>
    <xf numFmtId="0" fontId="11" fillId="0" borderId="0" xfId="0" applyFont="1" applyFill="1" applyBorder="1" applyAlignment="1">
      <alignment horizontal="right" indent="1"/>
    </xf>
    <xf numFmtId="0" fontId="11" fillId="0" borderId="0" xfId="0" applyFont="1" applyFill="1" applyBorder="1" applyAlignment="1">
      <alignment horizontal="left" indent="2"/>
    </xf>
    <xf numFmtId="0" fontId="0" fillId="0" borderId="6" xfId="0" applyBorder="1" applyAlignment="1">
      <alignment horizontal="left" vertical="top"/>
    </xf>
    <xf numFmtId="0" fontId="0" fillId="0" borderId="0" xfId="0" applyAlignment="1">
      <alignment horizontal="left" vertical="top" indent="2"/>
    </xf>
    <xf numFmtId="0" fontId="0" fillId="0" borderId="1" xfId="0" applyBorder="1" applyAlignment="1">
      <alignment horizontal="center"/>
    </xf>
    <xf numFmtId="0" fontId="0" fillId="0" borderId="0" xfId="0" applyBorder="1" applyAlignment="1">
      <alignment horizontal="center" vertical="top"/>
    </xf>
    <xf numFmtId="0" fontId="0" fillId="0" borderId="0" xfId="0" applyBorder="1" applyAlignment="1">
      <alignment horizontal="center"/>
    </xf>
    <xf numFmtId="165" fontId="0" fillId="0" borderId="0" xfId="0" applyNumberFormat="1" applyBorder="1" applyAlignment="1">
      <alignment horizontal="center"/>
    </xf>
    <xf numFmtId="165" fontId="0" fillId="0" borderId="0" xfId="0" applyNumberFormat="1" applyBorder="1" applyAlignment="1">
      <alignment horizontal="center" vertical="top"/>
    </xf>
    <xf numFmtId="0" fontId="11" fillId="4" borderId="13" xfId="0" applyFont="1" applyFill="1" applyBorder="1" applyAlignment="1">
      <alignment horizontal="left" indent="2"/>
    </xf>
    <xf numFmtId="0" fontId="11" fillId="4" borderId="12" xfId="0" applyFont="1" applyFill="1" applyBorder="1" applyAlignment="1">
      <alignment horizontal="center" wrapText="1"/>
    </xf>
    <xf numFmtId="0" fontId="0" fillId="0" borderId="0" xfId="0" applyFill="1" applyBorder="1" applyAlignment="1">
      <alignment horizontal="left" vertical="top" wrapText="1" indent="2"/>
    </xf>
    <xf numFmtId="0" fontId="0" fillId="0" borderId="2" xfId="0" applyFill="1" applyBorder="1" applyAlignment="1">
      <alignment horizontal="left" vertical="top" wrapText="1" indent="2"/>
    </xf>
    <xf numFmtId="0" fontId="9" fillId="0" borderId="0" xfId="0" applyFont="1" applyFill="1" applyBorder="1" applyAlignment="1">
      <alignment horizontal="left" wrapText="1" indent="2"/>
    </xf>
    <xf numFmtId="0" fontId="9" fillId="0" borderId="6" xfId="0" applyFont="1" applyFill="1" applyBorder="1" applyAlignment="1">
      <alignment horizontal="left" indent="1"/>
    </xf>
    <xf numFmtId="0" fontId="0" fillId="0" borderId="7" xfId="0" applyBorder="1" applyAlignment="1">
      <alignment horizontal="left" vertical="top"/>
    </xf>
    <xf numFmtId="165" fontId="0" fillId="0" borderId="3" xfId="0" applyNumberFormat="1" applyBorder="1" applyAlignment="1">
      <alignment horizontal="center" vertical="top"/>
    </xf>
    <xf numFmtId="0" fontId="0" fillId="0" borderId="3" xfId="0" applyFill="1" applyBorder="1" applyAlignment="1">
      <alignment horizontal="left" vertical="top" wrapText="1" indent="2"/>
    </xf>
    <xf numFmtId="0" fontId="0" fillId="0" borderId="2" xfId="0" applyNumberFormat="1" applyFont="1" applyFill="1" applyBorder="1" applyAlignment="1" applyProtection="1"/>
    <xf numFmtId="0" fontId="0" fillId="0" borderId="4" xfId="0" applyFill="1" applyBorder="1" applyAlignment="1">
      <alignment horizontal="left" indent="1"/>
    </xf>
    <xf numFmtId="0" fontId="0" fillId="0" borderId="16" xfId="0" applyBorder="1" applyProtection="1">
      <protection locked="0"/>
    </xf>
    <xf numFmtId="0" fontId="0" fillId="0" borderId="17" xfId="0" applyBorder="1" applyAlignment="1" applyProtection="1">
      <alignment horizontal="left" wrapText="1"/>
      <protection locked="0"/>
    </xf>
    <xf numFmtId="0" fontId="0" fillId="0" borderId="3"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0" xfId="0" applyProtection="1">
      <protection locked="0"/>
    </xf>
    <xf numFmtId="0" fontId="0" fillId="0" borderId="0" xfId="0" applyAlignment="1" applyProtection="1">
      <alignment vertical="center"/>
      <protection locked="0"/>
    </xf>
    <xf numFmtId="0" fontId="12" fillId="0" borderId="0" xfId="0" applyFont="1" applyAlignment="1" applyProtection="1">
      <alignment horizontal="left" vertical="center" wrapText="1"/>
      <protection locked="0"/>
    </xf>
    <xf numFmtId="0" fontId="11" fillId="4" borderId="13" xfId="0" applyFont="1" applyFill="1" applyBorder="1" applyAlignment="1" applyProtection="1">
      <alignment horizontal="left" wrapText="1"/>
      <protection locked="0"/>
    </xf>
    <xf numFmtId="0" fontId="11" fillId="4" borderId="12" xfId="0" applyFont="1" applyFill="1" applyBorder="1" applyAlignment="1" applyProtection="1">
      <alignment horizontal="center" wrapText="1"/>
      <protection locked="0"/>
    </xf>
    <xf numFmtId="0" fontId="0" fillId="0" borderId="8" xfId="0" applyFont="1" applyBorder="1" applyAlignment="1" applyProtection="1">
      <alignment horizontal="left" wrapText="1"/>
      <protection locked="0"/>
    </xf>
    <xf numFmtId="0" fontId="0" fillId="0" borderId="1" xfId="0" applyBorder="1" applyProtection="1">
      <protection locked="0"/>
    </xf>
    <xf numFmtId="0" fontId="0" fillId="0" borderId="0" xfId="0" applyAlignment="1" applyProtection="1">
      <alignment vertical="top"/>
      <protection locked="0"/>
    </xf>
    <xf numFmtId="0" fontId="0" fillId="0" borderId="6"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0" fillId="0" borderId="6" xfId="0" applyFont="1" applyBorder="1" applyAlignment="1" applyProtection="1">
      <alignment horizontal="left" wrapText="1"/>
      <protection locked="0"/>
    </xf>
    <xf numFmtId="0" fontId="0" fillId="0" borderId="0" xfId="0" applyBorder="1" applyAlignment="1" applyProtection="1">
      <alignment horizontal="right"/>
      <protection locked="0"/>
    </xf>
    <xf numFmtId="0" fontId="0" fillId="0" borderId="6" xfId="0" applyFont="1" applyBorder="1" applyAlignment="1" applyProtection="1">
      <alignment horizontal="left" wrapText="1" indent="1"/>
      <protection locked="0"/>
    </xf>
    <xf numFmtId="0" fontId="0" fillId="0" borderId="2" xfId="0" applyBorder="1" applyAlignment="1" applyProtection="1">
      <alignment horizontal="left" wrapText="1"/>
      <protection locked="0"/>
    </xf>
    <xf numFmtId="165" fontId="0" fillId="0" borderId="0" xfId="0" applyNumberFormat="1" applyBorder="1" applyAlignment="1" applyProtection="1">
      <alignment horizontal="right"/>
      <protection locked="0"/>
    </xf>
    <xf numFmtId="0" fontId="0" fillId="0" borderId="0" xfId="0" applyFill="1" applyBorder="1" applyAlignment="1" applyProtection="1">
      <alignment horizontal="left"/>
      <protection locked="0"/>
    </xf>
    <xf numFmtId="0" fontId="0" fillId="0" borderId="0" xfId="0" applyFont="1" applyAlignment="1" applyProtection="1">
      <alignment horizontal="left" wrapText="1"/>
      <protection locked="0"/>
    </xf>
    <xf numFmtId="0" fontId="0" fillId="0" borderId="10" xfId="0" applyBorder="1" applyAlignment="1" applyProtection="1">
      <alignment horizontal="left" wrapText="1"/>
      <protection locked="0"/>
    </xf>
    <xf numFmtId="0" fontId="0" fillId="0" borderId="9" xfId="0" applyBorder="1" applyAlignment="1" applyProtection="1">
      <alignment horizontal="right"/>
      <protection locked="0"/>
    </xf>
    <xf numFmtId="0" fontId="0" fillId="0" borderId="9" xfId="0" applyBorder="1" applyProtection="1">
      <protection locked="0"/>
    </xf>
    <xf numFmtId="0" fontId="13" fillId="0" borderId="0" xfId="0" applyFont="1" applyAlignment="1" applyProtection="1">
      <alignment vertical="center"/>
      <protection locked="0"/>
    </xf>
    <xf numFmtId="0" fontId="11" fillId="3" borderId="7" xfId="0" applyFont="1" applyFill="1" applyBorder="1" applyAlignment="1" applyProtection="1">
      <alignment horizontal="left" vertical="center" wrapText="1"/>
      <protection locked="0"/>
    </xf>
    <xf numFmtId="5" fontId="11" fillId="3" borderId="3" xfId="0" applyNumberFormat="1"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0" fillId="0" borderId="0" xfId="0" applyFont="1" applyProtection="1">
      <protection locked="0"/>
    </xf>
    <xf numFmtId="0" fontId="11" fillId="4" borderId="12" xfId="3" applyFont="1" applyFill="1" applyBorder="1" applyAlignment="1" applyProtection="1">
      <alignment horizontal="left" wrapText="1"/>
      <protection locked="0"/>
    </xf>
    <xf numFmtId="0" fontId="11" fillId="4" borderId="12" xfId="3" applyFont="1" applyFill="1" applyBorder="1" applyAlignment="1" applyProtection="1">
      <alignment horizontal="center" wrapText="1"/>
      <protection locked="0"/>
    </xf>
    <xf numFmtId="0" fontId="0" fillId="0" borderId="0" xfId="0" applyFill="1" applyProtection="1">
      <protection locked="0"/>
    </xf>
    <xf numFmtId="0" fontId="9" fillId="0" borderId="8" xfId="0" applyFont="1" applyFill="1" applyBorder="1" applyAlignment="1" applyProtection="1">
      <alignment horizontal="left" wrapText="1"/>
      <protection locked="0"/>
    </xf>
    <xf numFmtId="0" fontId="0" fillId="0" borderId="1" xfId="0" applyFill="1" applyBorder="1" applyProtection="1">
      <protection locked="0"/>
    </xf>
    <xf numFmtId="0" fontId="0" fillId="0" borderId="15" xfId="0" applyFill="1" applyBorder="1" applyAlignment="1" applyProtection="1">
      <alignment horizontal="left" indent="1"/>
      <protection locked="0"/>
    </xf>
    <xf numFmtId="0" fontId="0" fillId="0" borderId="6" xfId="0" applyFill="1" applyBorder="1" applyAlignment="1" applyProtection="1">
      <alignment horizontal="left" wrapText="1"/>
      <protection locked="0"/>
    </xf>
    <xf numFmtId="0" fontId="0" fillId="0" borderId="0" xfId="0" applyFill="1" applyBorder="1" applyProtection="1">
      <protection locked="0"/>
    </xf>
    <xf numFmtId="0" fontId="0" fillId="0" borderId="2" xfId="0" applyFill="1" applyBorder="1" applyAlignment="1" applyProtection="1">
      <alignment horizontal="left" indent="1"/>
      <protection locked="0"/>
    </xf>
    <xf numFmtId="0" fontId="9" fillId="0" borderId="6" xfId="0" applyFont="1" applyBorder="1" applyAlignment="1" applyProtection="1">
      <alignment horizontal="left" wrapText="1"/>
      <protection locked="0"/>
    </xf>
    <xf numFmtId="0" fontId="0" fillId="0" borderId="2" xfId="0" applyBorder="1" applyAlignment="1" applyProtection="1">
      <alignment horizontal="left" indent="1"/>
      <protection locked="0"/>
    </xf>
    <xf numFmtId="0" fontId="0" fillId="0" borderId="6" xfId="0" applyBorder="1" applyAlignment="1" applyProtection="1">
      <alignment horizontal="left" wrapText="1"/>
      <protection locked="0"/>
    </xf>
    <xf numFmtId="0" fontId="15" fillId="0" borderId="2" xfId="4" applyBorder="1" applyProtection="1">
      <protection locked="0"/>
    </xf>
    <xf numFmtId="0" fontId="0" fillId="0" borderId="5" xfId="0" applyBorder="1" applyProtection="1">
      <protection locked="0"/>
    </xf>
    <xf numFmtId="0" fontId="0" fillId="0" borderId="2" xfId="0" applyBorder="1" applyProtection="1">
      <protection locked="0"/>
    </xf>
    <xf numFmtId="0" fontId="11" fillId="0" borderId="6" xfId="0" applyFont="1" applyBorder="1" applyAlignment="1" applyProtection="1">
      <alignment horizontal="right" wrapText="1"/>
      <protection locked="0"/>
    </xf>
    <xf numFmtId="0" fontId="11" fillId="0" borderId="0" xfId="0" applyFont="1" applyBorder="1" applyProtection="1">
      <protection locked="0"/>
    </xf>
    <xf numFmtId="165" fontId="11" fillId="0" borderId="9" xfId="0" applyNumberFormat="1" applyFont="1" applyFill="1" applyBorder="1" applyProtection="1">
      <protection locked="0"/>
    </xf>
    <xf numFmtId="165" fontId="11" fillId="0" borderId="0" xfId="0" applyNumberFormat="1" applyFont="1" applyFill="1" applyBorder="1" applyProtection="1">
      <protection locked="0"/>
    </xf>
    <xf numFmtId="0" fontId="11" fillId="0" borderId="6" xfId="0" applyFont="1" applyFill="1" applyBorder="1" applyAlignment="1" applyProtection="1">
      <alignment horizontal="right" wrapText="1"/>
      <protection locked="0"/>
    </xf>
    <xf numFmtId="5" fontId="11" fillId="0" borderId="0" xfId="1" applyNumberFormat="1" applyFont="1" applyFill="1" applyBorder="1" applyProtection="1">
      <protection locked="0"/>
    </xf>
    <xf numFmtId="0" fontId="11" fillId="0" borderId="0" xfId="0" applyFont="1" applyFill="1" applyBorder="1" applyProtection="1">
      <protection locked="0"/>
    </xf>
    <xf numFmtId="0" fontId="0" fillId="0" borderId="2" xfId="0" applyFill="1" applyBorder="1" applyProtection="1">
      <protection locked="0"/>
    </xf>
    <xf numFmtId="0" fontId="11" fillId="0" borderId="7" xfId="0" applyFont="1" applyFill="1" applyBorder="1" applyAlignment="1" applyProtection="1">
      <alignment horizontal="right" wrapText="1"/>
      <protection locked="0"/>
    </xf>
    <xf numFmtId="164" fontId="11" fillId="0" borderId="3" xfId="2" applyNumberFormat="1" applyFont="1" applyFill="1" applyBorder="1" applyProtection="1">
      <protection locked="0"/>
    </xf>
    <xf numFmtId="0" fontId="0" fillId="0" borderId="4" xfId="0" applyFill="1" applyBorder="1" applyProtection="1">
      <protection locked="0"/>
    </xf>
    <xf numFmtId="0" fontId="11" fillId="0" borderId="0" xfId="0" applyFont="1" applyBorder="1" applyAlignment="1" applyProtection="1">
      <alignment horizontal="left" wrapText="1"/>
      <protection locked="0"/>
    </xf>
    <xf numFmtId="0" fontId="0" fillId="0" borderId="0" xfId="0" applyAlignment="1" applyProtection="1">
      <alignment horizontal="left" wrapText="1"/>
      <protection locked="0"/>
    </xf>
    <xf numFmtId="0" fontId="0" fillId="0" borderId="0" xfId="0" applyBorder="1" applyAlignment="1" applyProtection="1">
      <alignment horizontal="left"/>
      <protection locked="0"/>
    </xf>
    <xf numFmtId="0" fontId="0" fillId="0" borderId="11" xfId="0" applyBorder="1" applyAlignment="1" applyProtection="1">
      <alignment horizontal="left" wrapText="1"/>
      <protection locked="0"/>
    </xf>
    <xf numFmtId="5" fontId="11" fillId="0" borderId="3" xfId="1" applyNumberFormat="1" applyFont="1" applyFill="1" applyBorder="1" applyProtection="1">
      <protection locked="0"/>
    </xf>
    <xf numFmtId="0" fontId="11" fillId="4" borderId="13" xfId="0" applyFont="1" applyFill="1" applyBorder="1" applyAlignment="1" applyProtection="1">
      <alignment horizontal="center"/>
      <protection locked="0"/>
    </xf>
    <xf numFmtId="0" fontId="11" fillId="4" borderId="18" xfId="0" applyFont="1" applyFill="1" applyBorder="1" applyAlignment="1" applyProtection="1">
      <alignment horizontal="center"/>
      <protection locked="0"/>
    </xf>
    <xf numFmtId="0" fontId="13" fillId="4" borderId="14" xfId="0" applyFont="1" applyFill="1" applyBorder="1" applyAlignment="1" applyProtection="1">
      <alignment horizontal="center"/>
      <protection locked="0"/>
    </xf>
    <xf numFmtId="0" fontId="0" fillId="0" borderId="0"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5" xfId="0" applyBorder="1" applyAlignment="1" applyProtection="1">
      <alignment horizontal="left"/>
      <protection locked="0"/>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2" xfId="0" applyBorder="1" applyAlignment="1" applyProtection="1">
      <alignment horizontal="left"/>
      <protection locked="0"/>
    </xf>
    <xf numFmtId="0" fontId="9" fillId="0" borderId="0" xfId="0" applyFont="1" applyBorder="1" applyAlignment="1">
      <alignment horizontal="left" wrapText="1" indent="2"/>
    </xf>
    <xf numFmtId="0" fontId="9" fillId="0" borderId="2" xfId="0" applyFont="1" applyBorder="1" applyAlignment="1">
      <alignment horizontal="left" wrapText="1" indent="2"/>
    </xf>
    <xf numFmtId="0" fontId="10" fillId="0" borderId="0" xfId="0" applyFont="1" applyBorder="1" applyAlignment="1">
      <alignment horizontal="left" vertical="top" wrapText="1" indent="2"/>
    </xf>
    <xf numFmtId="0" fontId="0" fillId="0" borderId="2" xfId="0" applyBorder="1" applyAlignment="1">
      <alignment horizontal="left" vertical="top" wrapText="1" indent="2"/>
    </xf>
    <xf numFmtId="0" fontId="9" fillId="0" borderId="0" xfId="0" applyFont="1" applyBorder="1" applyAlignment="1">
      <alignment horizontal="left" vertical="top" wrapText="1" indent="2"/>
    </xf>
    <xf numFmtId="0" fontId="9" fillId="0" borderId="2" xfId="0" applyFont="1" applyBorder="1" applyAlignment="1">
      <alignment horizontal="left" vertical="top" wrapText="1" indent="2"/>
    </xf>
    <xf numFmtId="0" fontId="0" fillId="0" borderId="0" xfId="0" applyBorder="1" applyAlignment="1">
      <alignment horizontal="left" vertical="top" wrapText="1" indent="2"/>
    </xf>
    <xf numFmtId="0" fontId="0" fillId="0" borderId="0" xfId="0" applyFill="1" applyBorder="1" applyAlignment="1">
      <alignment horizontal="left" vertical="top" wrapText="1" indent="2"/>
    </xf>
    <xf numFmtId="0" fontId="0" fillId="0" borderId="2" xfId="0" applyFill="1" applyBorder="1" applyAlignment="1">
      <alignment horizontal="left" vertical="top" wrapText="1" indent="2"/>
    </xf>
    <xf numFmtId="0" fontId="9" fillId="0" borderId="2" xfId="0" applyFont="1" applyFill="1" applyBorder="1" applyAlignment="1">
      <alignment horizontal="left" wrapText="1" indent="2"/>
    </xf>
    <xf numFmtId="0" fontId="11" fillId="4" borderId="13" xfId="0" applyFont="1" applyFill="1" applyBorder="1" applyAlignment="1">
      <alignment horizontal="center"/>
    </xf>
    <xf numFmtId="0" fontId="13" fillId="4" borderId="14" xfId="0" applyFont="1" applyFill="1" applyBorder="1" applyAlignment="1">
      <alignment horizontal="center"/>
    </xf>
    <xf numFmtId="0" fontId="9" fillId="0" borderId="1" xfId="0" applyFont="1" applyBorder="1" applyAlignment="1">
      <alignment horizontal="left" wrapText="1" indent="2"/>
    </xf>
    <xf numFmtId="0" fontId="9" fillId="0" borderId="15" xfId="0" applyFont="1" applyBorder="1" applyAlignment="1">
      <alignment horizontal="left" wrapText="1" indent="2"/>
    </xf>
  </cellXfs>
  <cellStyles count="5">
    <cellStyle name="Comma" xfId="1" builtinId="3"/>
    <cellStyle name="Currency" xfId="2" builtinId="4"/>
    <cellStyle name="Hyperlink" xfId="4" builtinId="8"/>
    <cellStyle name="Neutral" xfId="3"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1</xdr:col>
      <xdr:colOff>3571876</xdr:colOff>
      <xdr:row>0</xdr:row>
      <xdr:rowOff>9526</xdr:rowOff>
    </xdr:from>
    <xdr:to>
      <xdr:col>6</xdr:col>
      <xdr:colOff>4124327</xdr:colOff>
      <xdr:row>0</xdr:row>
      <xdr:rowOff>781050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762376" y="9526"/>
          <a:ext cx="7496176" cy="77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accent1">
                  <a:lumMod val="75000"/>
                </a:schemeClr>
              </a:solidFill>
            </a:rPr>
            <a:t>FITBIR Data Submission Planning Cost and Effort Worksheet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3571876</xdr:colOff>
      <xdr:row>0</xdr:row>
      <xdr:rowOff>9526</xdr:rowOff>
    </xdr:from>
    <xdr:to>
      <xdr:col>4</xdr:col>
      <xdr:colOff>4124327</xdr:colOff>
      <xdr:row>0</xdr:row>
      <xdr:rowOff>781050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762376" y="9526"/>
          <a:ext cx="7496176" cy="77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accent1">
                  <a:lumMod val="75000"/>
                </a:schemeClr>
              </a:solidFill>
            </a:rPr>
            <a:t>FITBIR Data Submission Planning Cost and Effort Worksheet</a:t>
          </a:r>
        </a:p>
      </xdr:txBody>
    </xdr:sp>
    <xdr:clientData/>
  </xdr:twoCellAnchor>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6.xml"/><Relationship Id="rId1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4E0D98-F4BC-A64B-BB11-42DCFCDCF257}" diskRevisions="1" revisionId="280" version="2">
  <header guid="{D68A4606-9C55-4D6B-BC89-4E9CED99B0FA}" dateTime="2019-07-25T17:42:53" maxSheetId="4" userName="McAuliffe, Matthew (NIH/CIT) [E]" r:id="rId18" minRId="280">
    <sheetIdMap count="3">
      <sheetId val="1"/>
      <sheetId val="2"/>
      <sheetId val="3"/>
    </sheetIdMap>
  </header>
  <header guid="{5F4E0D98-F4BC-A64B-BB11-42DCFCDCF257}" dateTime="2019-07-30T07:51:40" maxSheetId="4" userName="Sofia Zaim" r:id="rId19">
    <sheetIdMap count="3">
      <sheetId val="1"/>
      <sheetId val="2"/>
      <sheetId val="3"/>
    </sheetIdMap>
  </header>
</header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 sId="1">
    <oc r="C69">
      <f>(C66*C12)+(D66*C18)+(E66*C19)+(F66*C20)</f>
    </oc>
    <nc r="C69">
      <f>(C66*C17)+(D66*C18)+(E66*C19)+(F66*C20)</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5EF2FEC-6202-9F43-ADF2-94D0F44A86D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1"/>
  <sheetViews>
    <sheetView tabSelected="1" zoomScale="90" zoomScaleNormal="90" workbookViewId="0">
      <selection activeCell="B45" sqref="B45"/>
    </sheetView>
  </sheetViews>
  <sheetFormatPr baseColWidth="10" defaultColWidth="9.1640625" defaultRowHeight="15" x14ac:dyDescent="0.2"/>
  <cols>
    <col min="1" max="1" width="2.83203125" style="52" customWidth="1"/>
    <col min="2" max="2" width="74.6640625" style="105" customWidth="1"/>
    <col min="3" max="3" width="17.5" style="52" customWidth="1"/>
    <col min="4" max="6" width="18.1640625" style="52" customWidth="1"/>
    <col min="7" max="7" width="62" style="52" customWidth="1"/>
    <col min="8" max="16384" width="9.1640625" style="52"/>
  </cols>
  <sheetData>
    <row r="1" spans="1:8" ht="33" customHeight="1" x14ac:dyDescent="0.2">
      <c r="A1" s="47"/>
      <c r="B1" s="48"/>
      <c r="C1" s="49"/>
      <c r="D1" s="49"/>
      <c r="E1" s="49"/>
      <c r="F1" s="49"/>
      <c r="G1" s="50"/>
      <c r="H1" s="51"/>
    </row>
    <row r="2" spans="1:8" s="53" customFormat="1" ht="31.5" customHeight="1" x14ac:dyDescent="0.2">
      <c r="B2" s="54" t="s">
        <v>51</v>
      </c>
    </row>
    <row r="3" spans="1:8" ht="37.5" customHeight="1" x14ac:dyDescent="0.25">
      <c r="B3" s="55" t="s">
        <v>37</v>
      </c>
      <c r="C3" s="56" t="s">
        <v>43</v>
      </c>
      <c r="D3" s="109" t="s">
        <v>16</v>
      </c>
      <c r="E3" s="110"/>
      <c r="F3" s="110"/>
      <c r="G3" s="111"/>
    </row>
    <row r="4" spans="1:8" ht="19.5" customHeight="1" x14ac:dyDescent="0.2">
      <c r="B4" s="57" t="s">
        <v>97</v>
      </c>
      <c r="C4" s="58">
        <v>200</v>
      </c>
      <c r="D4" s="114" t="s">
        <v>74</v>
      </c>
      <c r="E4" s="114"/>
      <c r="F4" s="114"/>
      <c r="G4" s="115"/>
    </row>
    <row r="5" spans="1:8" s="59" customFormat="1" ht="31.5" customHeight="1" x14ac:dyDescent="0.2">
      <c r="B5" s="60" t="s">
        <v>54</v>
      </c>
      <c r="C5" s="61">
        <v>5</v>
      </c>
      <c r="D5" s="116" t="s">
        <v>79</v>
      </c>
      <c r="E5" s="116"/>
      <c r="F5" s="116"/>
      <c r="G5" s="117"/>
    </row>
    <row r="6" spans="1:8" ht="15" customHeight="1" x14ac:dyDescent="0.2">
      <c r="B6" s="62" t="s">
        <v>80</v>
      </c>
      <c r="C6" s="51">
        <v>25</v>
      </c>
      <c r="D6" s="118" t="s">
        <v>69</v>
      </c>
      <c r="E6" s="118"/>
      <c r="F6" s="118"/>
      <c r="G6" s="119"/>
    </row>
    <row r="7" spans="1:8" s="59" customFormat="1" ht="15" customHeight="1" x14ac:dyDescent="0.2">
      <c r="B7" s="60" t="s">
        <v>81</v>
      </c>
      <c r="C7" s="61">
        <v>5</v>
      </c>
      <c r="D7" s="116" t="s">
        <v>70</v>
      </c>
      <c r="E7" s="116"/>
      <c r="F7" s="116"/>
      <c r="G7" s="117"/>
    </row>
    <row r="8" spans="1:8" ht="15" customHeight="1" x14ac:dyDescent="0.2">
      <c r="B8" s="62" t="s">
        <v>98</v>
      </c>
      <c r="C8" s="63" t="s">
        <v>109</v>
      </c>
      <c r="D8" s="118" t="s">
        <v>46</v>
      </c>
      <c r="E8" s="118"/>
      <c r="F8" s="118"/>
      <c r="G8" s="119"/>
    </row>
    <row r="9" spans="1:8" ht="15" customHeight="1" x14ac:dyDescent="0.2">
      <c r="B9" s="64" t="s">
        <v>38</v>
      </c>
      <c r="C9" s="63" t="s">
        <v>103</v>
      </c>
      <c r="D9" s="112" t="s">
        <v>47</v>
      </c>
      <c r="E9" s="112"/>
      <c r="F9" s="112"/>
      <c r="G9" s="113"/>
    </row>
    <row r="10" spans="1:8" ht="15" customHeight="1" x14ac:dyDescent="0.2">
      <c r="B10" s="62" t="s">
        <v>99</v>
      </c>
      <c r="C10" s="63" t="s">
        <v>28</v>
      </c>
      <c r="D10" s="118" t="s">
        <v>46</v>
      </c>
      <c r="E10" s="118"/>
      <c r="F10" s="118"/>
      <c r="G10" s="119"/>
    </row>
    <row r="11" spans="1:8" ht="15" customHeight="1" x14ac:dyDescent="0.2">
      <c r="B11" s="64" t="s">
        <v>39</v>
      </c>
      <c r="C11" s="63" t="s">
        <v>35</v>
      </c>
      <c r="D11" s="112" t="s">
        <v>47</v>
      </c>
      <c r="E11" s="112"/>
      <c r="F11" s="112"/>
      <c r="G11" s="113"/>
    </row>
    <row r="12" spans="1:8" ht="15" customHeight="1" x14ac:dyDescent="0.2">
      <c r="B12" s="62" t="s">
        <v>112</v>
      </c>
      <c r="C12" s="51">
        <v>8</v>
      </c>
      <c r="D12" s="106"/>
      <c r="E12" s="67"/>
      <c r="F12" s="67"/>
      <c r="G12" s="65"/>
    </row>
    <row r="13" spans="1:8" ht="15" customHeight="1" x14ac:dyDescent="0.2">
      <c r="B13" s="62" t="s">
        <v>113</v>
      </c>
      <c r="C13" s="51">
        <v>1</v>
      </c>
      <c r="D13" s="106"/>
      <c r="E13" s="67"/>
      <c r="F13" s="67"/>
      <c r="G13" s="65"/>
    </row>
    <row r="14" spans="1:8" ht="15" customHeight="1" x14ac:dyDescent="0.2">
      <c r="B14" s="62" t="s">
        <v>114</v>
      </c>
      <c r="C14" s="51">
        <v>2</v>
      </c>
      <c r="D14" s="106"/>
      <c r="E14" s="67"/>
      <c r="F14" s="67"/>
      <c r="G14" s="65"/>
    </row>
    <row r="15" spans="1:8" ht="15" customHeight="1" x14ac:dyDescent="0.2">
      <c r="B15" s="62" t="s">
        <v>115</v>
      </c>
      <c r="C15" s="51">
        <v>0</v>
      </c>
      <c r="D15" s="106"/>
      <c r="E15" s="67"/>
      <c r="F15" s="67"/>
      <c r="G15" s="65"/>
    </row>
    <row r="16" spans="1:8" ht="15" customHeight="1" x14ac:dyDescent="0.2">
      <c r="B16" s="62" t="s">
        <v>110</v>
      </c>
      <c r="C16" s="51">
        <v>0</v>
      </c>
      <c r="D16" s="106"/>
      <c r="E16" s="67"/>
      <c r="F16" s="67"/>
      <c r="G16" s="65"/>
    </row>
    <row r="17" spans="2:8" ht="16" x14ac:dyDescent="0.2">
      <c r="B17" s="62" t="s">
        <v>100</v>
      </c>
      <c r="C17" s="66">
        <v>149</v>
      </c>
      <c r="D17" s="67" t="s">
        <v>90</v>
      </c>
      <c r="E17" s="67"/>
      <c r="F17" s="67"/>
      <c r="G17" s="65"/>
    </row>
    <row r="18" spans="2:8" ht="16" x14ac:dyDescent="0.2">
      <c r="B18" s="62" t="s">
        <v>101</v>
      </c>
      <c r="C18" s="66">
        <v>69</v>
      </c>
      <c r="D18" s="67" t="s">
        <v>90</v>
      </c>
      <c r="E18" s="67"/>
      <c r="F18" s="67"/>
      <c r="G18" s="65"/>
    </row>
    <row r="19" spans="2:8" ht="16" x14ac:dyDescent="0.2">
      <c r="B19" s="62" t="s">
        <v>95</v>
      </c>
      <c r="C19" s="66">
        <v>49</v>
      </c>
      <c r="D19" s="67" t="s">
        <v>90</v>
      </c>
      <c r="E19" s="67"/>
      <c r="F19" s="67"/>
      <c r="G19" s="65"/>
    </row>
    <row r="20" spans="2:8" ht="16" x14ac:dyDescent="0.2">
      <c r="B20" s="68" t="s">
        <v>96</v>
      </c>
      <c r="C20" s="66">
        <v>99</v>
      </c>
      <c r="D20" s="67" t="s">
        <v>90</v>
      </c>
      <c r="E20" s="67"/>
      <c r="F20" s="67"/>
      <c r="G20" s="65"/>
    </row>
    <row r="21" spans="2:8" ht="20.25" customHeight="1" thickBot="1" x14ac:dyDescent="0.25">
      <c r="B21" s="69"/>
      <c r="C21" s="70"/>
      <c r="D21" s="71"/>
      <c r="E21" s="71"/>
      <c r="F21" s="71"/>
      <c r="G21" s="107"/>
    </row>
    <row r="22" spans="2:8" s="72" customFormat="1" ht="35.25" customHeight="1" thickTop="1" x14ac:dyDescent="0.2">
      <c r="B22" s="73" t="s">
        <v>27</v>
      </c>
      <c r="C22" s="74">
        <f>C69</f>
        <v>71574.5</v>
      </c>
      <c r="D22" s="75"/>
      <c r="E22" s="75"/>
      <c r="F22" s="75"/>
      <c r="G22" s="76"/>
    </row>
    <row r="24" spans="2:8" s="77" customFormat="1" ht="40" x14ac:dyDescent="0.25">
      <c r="B24" s="78" t="s">
        <v>18</v>
      </c>
      <c r="C24" s="79" t="s">
        <v>3</v>
      </c>
      <c r="D24" s="79" t="s">
        <v>4</v>
      </c>
      <c r="E24" s="79" t="s">
        <v>85</v>
      </c>
      <c r="F24" s="79" t="s">
        <v>86</v>
      </c>
      <c r="G24" s="79" t="s">
        <v>16</v>
      </c>
      <c r="H24" s="77" t="s">
        <v>15</v>
      </c>
    </row>
    <row r="25" spans="2:8" s="80" customFormat="1" ht="16" x14ac:dyDescent="0.2">
      <c r="B25" s="81" t="s">
        <v>55</v>
      </c>
      <c r="C25" s="82"/>
      <c r="D25" s="82"/>
      <c r="E25" s="82"/>
      <c r="F25" s="82"/>
      <c r="G25" s="83"/>
    </row>
    <row r="26" spans="2:8" s="80" customFormat="1" ht="16" x14ac:dyDescent="0.2">
      <c r="B26" s="84" t="s">
        <v>0</v>
      </c>
      <c r="C26" s="85">
        <v>1</v>
      </c>
      <c r="D26" s="85"/>
      <c r="E26" s="85"/>
      <c r="F26" s="85"/>
      <c r="G26" s="86"/>
    </row>
    <row r="27" spans="2:8" s="80" customFormat="1" ht="16" x14ac:dyDescent="0.2">
      <c r="B27" s="84" t="s">
        <v>1</v>
      </c>
      <c r="C27" s="85">
        <v>4</v>
      </c>
      <c r="D27" s="85"/>
      <c r="E27" s="85"/>
      <c r="F27" s="85"/>
      <c r="G27" s="86"/>
    </row>
    <row r="28" spans="2:8" s="80" customFormat="1" ht="16" x14ac:dyDescent="0.2">
      <c r="B28" s="84" t="s">
        <v>2</v>
      </c>
      <c r="C28" s="85">
        <v>16</v>
      </c>
      <c r="D28" s="85"/>
      <c r="E28" s="85"/>
      <c r="F28" s="85"/>
      <c r="G28" s="86"/>
    </row>
    <row r="29" spans="2:8" ht="16" x14ac:dyDescent="0.2">
      <c r="B29" s="87" t="s">
        <v>14</v>
      </c>
      <c r="C29" s="85"/>
      <c r="D29" s="85"/>
      <c r="E29" s="85"/>
      <c r="F29" s="85"/>
      <c r="G29" s="88"/>
    </row>
    <row r="30" spans="2:8" ht="16" x14ac:dyDescent="0.2">
      <c r="B30" s="89" t="s">
        <v>5</v>
      </c>
      <c r="C30" s="85">
        <v>4</v>
      </c>
      <c r="D30" s="85"/>
      <c r="E30" s="85"/>
      <c r="F30" s="85"/>
      <c r="G30" s="90" t="s">
        <v>91</v>
      </c>
    </row>
    <row r="31" spans="2:8" ht="16" x14ac:dyDescent="0.2">
      <c r="B31" s="89" t="s">
        <v>56</v>
      </c>
      <c r="C31" s="85">
        <v>4</v>
      </c>
      <c r="D31" s="85"/>
      <c r="E31" s="85"/>
      <c r="F31" s="85"/>
      <c r="G31" s="88" t="s">
        <v>24</v>
      </c>
    </row>
    <row r="32" spans="2:8" ht="16" x14ac:dyDescent="0.2">
      <c r="B32" s="89" t="s">
        <v>57</v>
      </c>
      <c r="C32" s="85">
        <v>8</v>
      </c>
      <c r="D32" s="85">
        <v>16</v>
      </c>
      <c r="E32" s="85"/>
      <c r="F32" s="85"/>
      <c r="G32" s="88" t="s">
        <v>58</v>
      </c>
    </row>
    <row r="33" spans="2:7" ht="16" x14ac:dyDescent="0.2">
      <c r="B33" s="89" t="s">
        <v>6</v>
      </c>
      <c r="C33" s="85" t="s">
        <v>15</v>
      </c>
      <c r="D33" s="85">
        <v>2</v>
      </c>
      <c r="E33" s="85"/>
      <c r="F33" s="85"/>
      <c r="G33" s="88"/>
    </row>
    <row r="34" spans="2:7" ht="16" x14ac:dyDescent="0.2">
      <c r="B34" s="89" t="s">
        <v>7</v>
      </c>
      <c r="C34" s="85" t="s">
        <v>15</v>
      </c>
      <c r="D34" s="85">
        <v>2</v>
      </c>
      <c r="E34" s="85"/>
      <c r="F34" s="85"/>
      <c r="G34" s="88" t="s">
        <v>24</v>
      </c>
    </row>
    <row r="35" spans="2:7" ht="16" x14ac:dyDescent="0.2">
      <c r="B35" s="89" t="s">
        <v>71</v>
      </c>
      <c r="C35" s="85">
        <v>2</v>
      </c>
      <c r="D35" s="85">
        <v>2</v>
      </c>
      <c r="E35" s="85"/>
      <c r="F35" s="85"/>
      <c r="G35" s="88"/>
    </row>
    <row r="36" spans="2:7" ht="16" x14ac:dyDescent="0.2">
      <c r="B36" s="87" t="s">
        <v>19</v>
      </c>
      <c r="C36" s="85"/>
      <c r="D36" s="85"/>
      <c r="E36" s="85"/>
      <c r="F36" s="85"/>
      <c r="G36" s="88"/>
    </row>
    <row r="37" spans="2:7" ht="16" x14ac:dyDescent="0.2">
      <c r="B37" s="89" t="s">
        <v>10</v>
      </c>
      <c r="C37" s="85"/>
      <c r="D37" s="85">
        <v>8</v>
      </c>
      <c r="E37" s="85"/>
      <c r="F37" s="85"/>
      <c r="G37" s="88" t="s">
        <v>20</v>
      </c>
    </row>
    <row r="38" spans="2:7" ht="16" x14ac:dyDescent="0.2">
      <c r="B38" s="89" t="s">
        <v>11</v>
      </c>
      <c r="C38" s="85"/>
      <c r="D38" s="85">
        <v>16</v>
      </c>
      <c r="E38" s="85"/>
      <c r="F38" s="85"/>
      <c r="G38" s="88" t="s">
        <v>25</v>
      </c>
    </row>
    <row r="39" spans="2:7" ht="16" x14ac:dyDescent="0.2">
      <c r="B39" s="89" t="s">
        <v>82</v>
      </c>
      <c r="C39" s="85"/>
      <c r="D39" s="80"/>
      <c r="E39" s="85"/>
      <c r="F39" s="85">
        <f>4*(C6+C7)</f>
        <v>120</v>
      </c>
      <c r="G39" s="88" t="s">
        <v>83</v>
      </c>
    </row>
    <row r="40" spans="2:7" ht="16" x14ac:dyDescent="0.2">
      <c r="B40" s="89" t="s">
        <v>107</v>
      </c>
      <c r="C40" s="85"/>
      <c r="D40" s="80">
        <f>0.33*(C7*16)</f>
        <v>26.400000000000002</v>
      </c>
      <c r="E40" s="85">
        <f>0.67*(C7*16)</f>
        <v>53.6</v>
      </c>
      <c r="F40" s="85"/>
      <c r="G40" s="88"/>
    </row>
    <row r="41" spans="2:7" ht="16" x14ac:dyDescent="0.2">
      <c r="B41" s="89" t="s">
        <v>108</v>
      </c>
      <c r="C41" s="85"/>
      <c r="D41" s="85">
        <f>2*(C6+C7)</f>
        <v>60</v>
      </c>
      <c r="E41" s="85">
        <f>2*(C6+C7)</f>
        <v>60</v>
      </c>
      <c r="F41" s="85"/>
      <c r="G41" s="88"/>
    </row>
    <row r="42" spans="2:7" ht="16" x14ac:dyDescent="0.2">
      <c r="B42" s="87" t="s">
        <v>13</v>
      </c>
      <c r="C42" s="85"/>
      <c r="D42" s="85"/>
      <c r="E42" s="85"/>
      <c r="F42" s="85"/>
      <c r="G42" s="88"/>
    </row>
    <row r="43" spans="2:7" ht="16" x14ac:dyDescent="0.2">
      <c r="B43" s="89" t="s">
        <v>84</v>
      </c>
      <c r="C43" s="85"/>
      <c r="D43" s="85">
        <f>ROUND(10/60*C4,0)</f>
        <v>33</v>
      </c>
      <c r="E43" s="85"/>
      <c r="F43" s="85"/>
      <c r="G43" s="88" t="s">
        <v>26</v>
      </c>
    </row>
    <row r="44" spans="2:7" ht="16" x14ac:dyDescent="0.2">
      <c r="B44" s="87" t="s">
        <v>21</v>
      </c>
      <c r="C44" s="85"/>
      <c r="D44" s="85"/>
      <c r="E44" s="85"/>
      <c r="F44" s="85"/>
      <c r="G44" s="88"/>
    </row>
    <row r="45" spans="2:7" ht="16" x14ac:dyDescent="0.2">
      <c r="B45" s="89" t="s">
        <v>12</v>
      </c>
      <c r="C45" s="85"/>
      <c r="D45" s="85">
        <f>C5*(0.25*(C6+C7))</f>
        <v>37.5</v>
      </c>
      <c r="E45" s="80">
        <f>C5*(0.5*(C6+C7))</f>
        <v>75</v>
      </c>
      <c r="F45" s="85"/>
      <c r="G45" s="88" t="s">
        <v>59</v>
      </c>
    </row>
    <row r="46" spans="2:7" ht="16" x14ac:dyDescent="0.2">
      <c r="B46" s="89" t="s">
        <v>8</v>
      </c>
      <c r="C46" s="85"/>
      <c r="D46" s="80"/>
      <c r="E46" s="85">
        <f>2*C5</f>
        <v>10</v>
      </c>
      <c r="F46" s="85"/>
      <c r="G46" s="88" t="s">
        <v>22</v>
      </c>
    </row>
    <row r="47" spans="2:7" ht="16" x14ac:dyDescent="0.2">
      <c r="B47" s="89" t="s">
        <v>60</v>
      </c>
      <c r="C47" s="85"/>
      <c r="D47" s="85">
        <f>2*C5</f>
        <v>10</v>
      </c>
      <c r="E47" s="85"/>
      <c r="F47" s="85"/>
      <c r="G47" s="88" t="s">
        <v>22</v>
      </c>
    </row>
    <row r="48" spans="2:7" ht="16" x14ac:dyDescent="0.2">
      <c r="B48" s="87" t="s">
        <v>87</v>
      </c>
      <c r="C48" s="85"/>
      <c r="D48" s="85"/>
      <c r="E48" s="85"/>
      <c r="F48" s="85"/>
      <c r="G48" s="88"/>
    </row>
    <row r="49" spans="2:7" ht="16" x14ac:dyDescent="0.2">
      <c r="B49" s="89" t="s">
        <v>60</v>
      </c>
      <c r="C49" s="85">
        <v>8</v>
      </c>
      <c r="D49" s="85">
        <v>16</v>
      </c>
      <c r="E49" s="85"/>
      <c r="F49" s="85"/>
      <c r="G49" s="88"/>
    </row>
    <row r="50" spans="2:7" ht="16" x14ac:dyDescent="0.2">
      <c r="B50" s="89" t="s">
        <v>9</v>
      </c>
      <c r="C50" s="85"/>
      <c r="D50" s="85">
        <v>1</v>
      </c>
      <c r="E50" s="85"/>
      <c r="F50" s="85"/>
      <c r="G50" s="88"/>
    </row>
    <row r="51" spans="2:7" ht="16" x14ac:dyDescent="0.2">
      <c r="B51" s="87" t="s">
        <v>29</v>
      </c>
      <c r="C51" s="85"/>
      <c r="D51" s="85"/>
      <c r="E51" s="85"/>
      <c r="F51" s="85"/>
      <c r="G51" s="88"/>
    </row>
    <row r="52" spans="2:7" ht="16" x14ac:dyDescent="0.2">
      <c r="B52" s="89" t="s">
        <v>62</v>
      </c>
      <c r="C52" s="85"/>
      <c r="D52" s="85">
        <f>IF(C8="yes",4,0)</f>
        <v>0</v>
      </c>
      <c r="E52" s="85"/>
      <c r="F52" s="85"/>
      <c r="G52" s="88" t="s">
        <v>102</v>
      </c>
    </row>
    <row r="53" spans="2:7" ht="16" x14ac:dyDescent="0.2">
      <c r="B53" s="89" t="s">
        <v>82</v>
      </c>
      <c r="C53" s="85"/>
      <c r="D53" s="80"/>
      <c r="E53" s="85"/>
      <c r="F53" s="85">
        <f>IF(C8="yes",40,0)</f>
        <v>0</v>
      </c>
      <c r="G53" s="88"/>
    </row>
    <row r="54" spans="2:7" ht="16" x14ac:dyDescent="0.2">
      <c r="B54" s="89" t="s">
        <v>61</v>
      </c>
      <c r="C54" s="85">
        <f>IF(C8="yes",20,0)</f>
        <v>0</v>
      </c>
      <c r="D54" s="85">
        <f>IF(C8="yes",20,0)</f>
        <v>0</v>
      </c>
      <c r="E54" s="85"/>
      <c r="F54" s="85"/>
      <c r="G54" s="88" t="s">
        <v>63</v>
      </c>
    </row>
    <row r="55" spans="2:7" ht="16" x14ac:dyDescent="0.2">
      <c r="B55" s="89" t="s">
        <v>31</v>
      </c>
      <c r="C55" s="85"/>
      <c r="D55" s="85">
        <f>IF(C8="yes",IF(C9="Once",2,2*C5),0)</f>
        <v>0</v>
      </c>
      <c r="E55" s="85"/>
      <c r="F55" s="85"/>
      <c r="G55" s="86" t="s">
        <v>33</v>
      </c>
    </row>
    <row r="56" spans="2:7" ht="16" x14ac:dyDescent="0.2">
      <c r="B56" s="89" t="s">
        <v>32</v>
      </c>
      <c r="C56" s="85"/>
      <c r="D56" s="85">
        <f>IF(C8="yes",ROUND((IF(C9="Once",1,C5)*(C4*1/60)*0.25),0),0)</f>
        <v>0</v>
      </c>
      <c r="E56" s="85">
        <f>IF(C8="yes",ROUND((IF(C9="Once",1,C5)*(C4*1/60)*0.75),0),0)</f>
        <v>0</v>
      </c>
      <c r="F56" s="85"/>
      <c r="G56" s="88" t="s">
        <v>34</v>
      </c>
    </row>
    <row r="57" spans="2:7" ht="16" x14ac:dyDescent="0.2">
      <c r="B57" s="89" t="s">
        <v>64</v>
      </c>
      <c r="C57" s="85">
        <f>IF(C8="yes",IF(C9="Once",1,1*C5),0)</f>
        <v>0</v>
      </c>
      <c r="D57" s="85">
        <f>IF(C8="yes",IF(C9="Once",2,2*C5),0)</f>
        <v>0</v>
      </c>
      <c r="E57" s="85"/>
      <c r="F57" s="85"/>
      <c r="G57" s="88" t="s">
        <v>36</v>
      </c>
    </row>
    <row r="58" spans="2:7" ht="16" x14ac:dyDescent="0.2">
      <c r="B58" s="87" t="s">
        <v>30</v>
      </c>
      <c r="C58" s="85"/>
      <c r="D58" s="85"/>
      <c r="E58" s="85"/>
      <c r="F58" s="85"/>
      <c r="G58" s="88"/>
    </row>
    <row r="59" spans="2:7" ht="16" x14ac:dyDescent="0.2">
      <c r="B59" s="89" t="s">
        <v>62</v>
      </c>
      <c r="C59" s="85"/>
      <c r="D59" s="85">
        <f>IF(C10="yes",4,0)</f>
        <v>4</v>
      </c>
      <c r="E59" s="85"/>
      <c r="F59" s="85"/>
      <c r="G59" s="88" t="s">
        <v>17</v>
      </c>
    </row>
    <row r="60" spans="2:7" ht="16" x14ac:dyDescent="0.2">
      <c r="B60" s="89" t="s">
        <v>92</v>
      </c>
      <c r="C60" s="85"/>
      <c r="D60" s="80"/>
      <c r="E60" s="85"/>
      <c r="F60" s="85">
        <f>IF(C10="yes",ROUND(150+C4*SUM(C12:C16)*2/60,0),0)</f>
        <v>223</v>
      </c>
      <c r="G60" s="88"/>
    </row>
    <row r="61" spans="2:7" ht="16" x14ac:dyDescent="0.2">
      <c r="B61" s="89" t="s">
        <v>88</v>
      </c>
      <c r="C61" s="85"/>
      <c r="D61" s="80">
        <f>IF(C10="yes",ROUND((IF(C11="Once",1,C5)*(C4*SUM(C12:C16)*0.5/60)),0),0)</f>
        <v>92</v>
      </c>
      <c r="E61" s="85"/>
      <c r="F61" s="85"/>
      <c r="G61" s="88"/>
    </row>
    <row r="62" spans="2:7" ht="16" x14ac:dyDescent="0.2">
      <c r="B62" s="89" t="s">
        <v>31</v>
      </c>
      <c r="C62" s="85"/>
      <c r="D62" s="85">
        <f>IF(C10="yes",IF(C11="Once",2,2*C5),0)</f>
        <v>10</v>
      </c>
      <c r="E62" s="85"/>
      <c r="F62" s="85"/>
      <c r="G62" s="86"/>
    </row>
    <row r="63" spans="2:7" ht="16" x14ac:dyDescent="0.2">
      <c r="B63" s="89" t="s">
        <v>32</v>
      </c>
      <c r="C63" s="85"/>
      <c r="D63" s="85"/>
      <c r="E63" s="85">
        <f>IF(C10="yes",IF(C11="Once",2,2*C5),0)</f>
        <v>10</v>
      </c>
      <c r="F63" s="85"/>
      <c r="G63" s="88" t="s">
        <v>89</v>
      </c>
    </row>
    <row r="64" spans="2:7" ht="17" thickBot="1" x14ac:dyDescent="0.25">
      <c r="B64" s="89" t="s">
        <v>65</v>
      </c>
      <c r="C64" s="85"/>
      <c r="D64" s="85">
        <f>IF(C10="yes",IF(C11="Once",2,1*C5),0)</f>
        <v>5</v>
      </c>
      <c r="E64" s="85"/>
      <c r="F64" s="85"/>
      <c r="G64" s="88" t="s">
        <v>36</v>
      </c>
    </row>
    <row r="65" spans="2:7" ht="16" thickTop="1" x14ac:dyDescent="0.2">
      <c r="B65" s="89"/>
      <c r="C65" s="91"/>
      <c r="D65" s="91"/>
      <c r="E65" s="91"/>
      <c r="F65" s="91"/>
      <c r="G65" s="92"/>
    </row>
    <row r="66" spans="2:7" ht="20" x14ac:dyDescent="0.25">
      <c r="B66" s="93" t="s">
        <v>50</v>
      </c>
      <c r="C66" s="94">
        <f>SUM(C29:C65)</f>
        <v>26</v>
      </c>
      <c r="D66" s="94">
        <f>SUM(D29:D65)</f>
        <v>340.9</v>
      </c>
      <c r="E66" s="94">
        <f>SUM(E29:E65)</f>
        <v>208.6</v>
      </c>
      <c r="F66" s="94">
        <f>SUM(F29:F65)</f>
        <v>343</v>
      </c>
      <c r="G66" s="92"/>
    </row>
    <row r="67" spans="2:7" ht="20" thickBot="1" x14ac:dyDescent="0.3">
      <c r="B67" s="93"/>
      <c r="C67" s="95">
        <f>C66*C17</f>
        <v>3874</v>
      </c>
      <c r="D67" s="95">
        <f>D66*C18</f>
        <v>23522.1</v>
      </c>
      <c r="E67" s="95">
        <f>E66*C19</f>
        <v>10221.4</v>
      </c>
      <c r="F67" s="95">
        <f>F66*C20</f>
        <v>33957</v>
      </c>
      <c r="G67" s="92"/>
    </row>
    <row r="68" spans="2:7" ht="20" thickTop="1" x14ac:dyDescent="0.25">
      <c r="B68" s="93"/>
      <c r="C68" s="96"/>
      <c r="D68" s="96"/>
      <c r="E68" s="96"/>
      <c r="F68" s="96"/>
      <c r="G68" s="92"/>
    </row>
    <row r="69" spans="2:7" ht="20" x14ac:dyDescent="0.25">
      <c r="B69" s="97" t="s">
        <v>23</v>
      </c>
      <c r="C69" s="98">
        <f>(C66*C17)+(D66*C18)+(E66*C19)+(F66*C20)</f>
        <v>71574.5</v>
      </c>
      <c r="D69" s="99"/>
      <c r="E69" s="99"/>
      <c r="F69" s="99"/>
      <c r="G69" s="100"/>
    </row>
    <row r="70" spans="2:7" ht="20" x14ac:dyDescent="0.25">
      <c r="B70" s="101" t="s">
        <v>111</v>
      </c>
      <c r="C70" s="108">
        <f>C69/5</f>
        <v>14314.9</v>
      </c>
      <c r="D70" s="102"/>
      <c r="E70" s="102"/>
      <c r="F70" s="102"/>
      <c r="G70" s="103"/>
    </row>
    <row r="71" spans="2:7" s="51" customFormat="1" ht="19" x14ac:dyDescent="0.25">
      <c r="B71" s="104"/>
      <c r="C71" s="85"/>
    </row>
  </sheetData>
  <customSheetViews>
    <customSheetView guid="{B5EF2FEC-6202-9F43-ADF2-94D0F44A86DE}" scale="90" fitToPage="1">
      <selection activeCell="B45" sqref="B45"/>
      <pageMargins left="0.7" right="0.7" top="0.75" bottom="0.75" header="0.3" footer="0.3"/>
      <pageSetup scale="50" orientation="portrait" r:id="rId1"/>
    </customSheetView>
    <customSheetView guid="{845A9DB1-5DB1-43AE-B314-B18AE5996388}" fitToPage="1" topLeftCell="B1">
      <selection activeCell="C10" sqref="C10"/>
      <pageMargins left="0.7" right="0.7" top="0.75" bottom="0.75" header="0.3" footer="0.3"/>
      <pageSetup scale="50" orientation="portrait" r:id="rId2"/>
    </customSheetView>
    <customSheetView guid="{3C942ABD-E6BB-4D45-B90F-A29B40098FDE}" fitToPage="1" topLeftCell="B4">
      <selection activeCell="B33" sqref="B33"/>
      <pageMargins left="0.7" right="0.7" top="0.75" bottom="0.75" header="0.3" footer="0.3"/>
      <pageSetup scale="50" orientation="portrait" r:id="rId3"/>
    </customSheetView>
    <customSheetView guid="{24CFB130-5005-4728-8ED7-449A600AA58F}" fitToPage="1" topLeftCell="B28">
      <selection activeCell="D47" sqref="D47"/>
      <pageMargins left="0.7" right="0.7" top="0.75" bottom="0.75" header="0.3" footer="0.3"/>
      <pageSetup scale="50" orientation="portrait" r:id="rId4"/>
    </customSheetView>
    <customSheetView guid="{D87518EE-507F-4FB5-AE97-196D85C42883}" fitToPage="1">
      <selection activeCell="C8" sqref="C8"/>
      <pageMargins left="0.7" right="0.7" top="0.75" bottom="0.75" header="0.3" footer="0.3"/>
      <pageSetup scale="50" orientation="portrait" r:id="rId5"/>
    </customSheetView>
    <customSheetView guid="{41A054DE-71C0-4800-8A8F-AB2740A63168}" scale="90" fitToPage="1" topLeftCell="A34">
      <selection activeCell="B40" sqref="B40"/>
      <pageMargins left="0.7" right="0.7" top="0.75" bottom="0.75" header="0.3" footer="0.3"/>
      <pageSetup scale="50" orientation="portrait" r:id="rId6"/>
    </customSheetView>
    <customSheetView guid="{A15441FA-55D7-4464-A6A9-BCC6A1480B2C}" fitToPage="1" topLeftCell="B1">
      <selection activeCell="B33" sqref="B33"/>
      <pageMargins left="0.7" right="0.7" top="0.75" bottom="0.75" header="0.3" footer="0.3"/>
      <pageSetup scale="50" orientation="portrait" r:id="rId7"/>
    </customSheetView>
    <customSheetView guid="{3E2B2739-B745-4A18-8BB4-17150253FD73}" fitToPage="1" topLeftCell="B1">
      <selection activeCell="B64" sqref="B64"/>
      <pageMargins left="0.7" right="0.7" top="0.75" bottom="0.75" header="0.3" footer="0.3"/>
      <pageSetup scale="50" orientation="portrait" r:id="rId8"/>
    </customSheetView>
  </customSheetViews>
  <mergeCells count="9">
    <mergeCell ref="D3:G3"/>
    <mergeCell ref="D9:G9"/>
    <mergeCell ref="D11:G11"/>
    <mergeCell ref="D4:G4"/>
    <mergeCell ref="D5:G5"/>
    <mergeCell ref="D6:G6"/>
    <mergeCell ref="D7:G7"/>
    <mergeCell ref="D8:G8"/>
    <mergeCell ref="D10:G10"/>
  </mergeCells>
  <dataValidations count="2">
    <dataValidation type="list" allowBlank="1" showInputMessage="1" showErrorMessage="1" sqref="C10 C8" xr:uid="{00000000-0002-0000-0000-000000000000}">
      <formula1>"Yes,No"</formula1>
    </dataValidation>
    <dataValidation type="list" allowBlank="1" showInputMessage="1" showErrorMessage="1" sqref="C11 C9" xr:uid="{00000000-0002-0000-0000-000001000000}">
      <formula1>"Once, Per Submission"</formula1>
    </dataValidation>
  </dataValidations>
  <pageMargins left="0.7" right="0.7" top="0.75" bottom="0.75" header="0.3" footer="0.3"/>
  <pageSetup scale="50" orientation="portrait" r:id="rId9"/>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87"/>
  <sheetViews>
    <sheetView zoomScale="90" zoomScaleNormal="80" workbookViewId="0">
      <selection activeCell="B5" sqref="B5"/>
    </sheetView>
  </sheetViews>
  <sheetFormatPr baseColWidth="10" defaultColWidth="8.83203125" defaultRowHeight="15" x14ac:dyDescent="0.2"/>
  <cols>
    <col min="1" max="1" width="2.83203125" customWidth="1"/>
    <col min="2" max="2" width="68.5" style="9" customWidth="1"/>
    <col min="3" max="3" width="16.83203125" customWidth="1"/>
    <col min="4" max="4" width="79.83203125" customWidth="1"/>
    <col min="5" max="5" width="66.6640625" customWidth="1"/>
  </cols>
  <sheetData>
    <row r="1" spans="1:6" ht="36.75" customHeight="1" x14ac:dyDescent="0.2">
      <c r="A1" s="10"/>
      <c r="B1" s="11"/>
      <c r="C1" s="3"/>
      <c r="D1" s="3"/>
      <c r="E1" s="4"/>
      <c r="F1" s="1"/>
    </row>
    <row r="2" spans="1:6" s="19" customFormat="1" ht="31.5" customHeight="1" x14ac:dyDescent="0.2">
      <c r="B2" s="20"/>
    </row>
    <row r="3" spans="1:6" ht="37.5" customHeight="1" x14ac:dyDescent="0.25">
      <c r="B3" s="36" t="s">
        <v>37</v>
      </c>
      <c r="C3" s="37" t="s">
        <v>43</v>
      </c>
      <c r="D3" s="130" t="s">
        <v>44</v>
      </c>
      <c r="E3" s="131"/>
    </row>
    <row r="4" spans="1:6" ht="26.25" customHeight="1" x14ac:dyDescent="0.2">
      <c r="B4" s="14" t="s">
        <v>40</v>
      </c>
      <c r="C4" s="31">
        <v>5</v>
      </c>
      <c r="D4" s="132" t="s">
        <v>45</v>
      </c>
      <c r="E4" s="133"/>
    </row>
    <row r="5" spans="1:6" s="30" customFormat="1" ht="36" customHeight="1" x14ac:dyDescent="0.2">
      <c r="B5" s="15"/>
      <c r="C5" s="32"/>
      <c r="D5" s="122"/>
      <c r="E5" s="123"/>
    </row>
    <row r="6" spans="1:6" s="13" customFormat="1" ht="33" customHeight="1" x14ac:dyDescent="0.2">
      <c r="B6" s="15" t="s">
        <v>54</v>
      </c>
      <c r="C6" s="32">
        <v>10</v>
      </c>
      <c r="D6" s="124" t="s">
        <v>66</v>
      </c>
      <c r="E6" s="125"/>
    </row>
    <row r="7" spans="1:6" s="13" customFormat="1" ht="180.75" customHeight="1" x14ac:dyDescent="0.2">
      <c r="B7" s="15"/>
      <c r="C7" s="32"/>
      <c r="D7" s="126" t="s">
        <v>106</v>
      </c>
      <c r="E7" s="123"/>
    </row>
    <row r="8" spans="1:6" s="13" customFormat="1" ht="18.75" customHeight="1" x14ac:dyDescent="0.2">
      <c r="B8" s="15" t="s">
        <v>67</v>
      </c>
      <c r="C8" s="32">
        <v>10</v>
      </c>
      <c r="D8" s="124" t="s">
        <v>76</v>
      </c>
      <c r="E8" s="125"/>
    </row>
    <row r="9" spans="1:6" s="13" customFormat="1" ht="39" customHeight="1" x14ac:dyDescent="0.2">
      <c r="B9" s="29"/>
      <c r="C9" s="32"/>
      <c r="D9" s="126" t="s">
        <v>73</v>
      </c>
      <c r="E9" s="123"/>
    </row>
    <row r="10" spans="1:6" s="13" customFormat="1" ht="18" customHeight="1" x14ac:dyDescent="0.2">
      <c r="B10" s="15" t="s">
        <v>68</v>
      </c>
      <c r="C10" s="32">
        <v>10</v>
      </c>
      <c r="D10" s="124" t="s">
        <v>72</v>
      </c>
      <c r="E10" s="125"/>
    </row>
    <row r="11" spans="1:6" s="13" customFormat="1" ht="75" customHeight="1" x14ac:dyDescent="0.2">
      <c r="B11" s="29"/>
      <c r="C11" s="32"/>
      <c r="D11" s="126" t="s">
        <v>75</v>
      </c>
      <c r="E11" s="123"/>
    </row>
    <row r="12" spans="1:6" x14ac:dyDescent="0.2">
      <c r="B12" s="8" t="s">
        <v>41</v>
      </c>
      <c r="C12" s="33" t="s">
        <v>28</v>
      </c>
      <c r="D12" s="120" t="s">
        <v>53</v>
      </c>
      <c r="E12" s="121"/>
    </row>
    <row r="13" spans="1:6" x14ac:dyDescent="0.2">
      <c r="B13" s="18" t="s">
        <v>38</v>
      </c>
      <c r="C13" s="33" t="s">
        <v>35</v>
      </c>
      <c r="D13" s="120" t="s">
        <v>52</v>
      </c>
      <c r="E13" s="121"/>
    </row>
    <row r="14" spans="1:6" s="13" customFormat="1" ht="87" customHeight="1" x14ac:dyDescent="0.2">
      <c r="B14" s="29"/>
      <c r="C14" s="32"/>
      <c r="D14" s="126" t="s">
        <v>78</v>
      </c>
      <c r="E14" s="123"/>
    </row>
    <row r="15" spans="1:6" x14ac:dyDescent="0.2">
      <c r="B15" s="8" t="s">
        <v>42</v>
      </c>
      <c r="C15" s="33" t="s">
        <v>28</v>
      </c>
      <c r="D15" s="120" t="s">
        <v>53</v>
      </c>
      <c r="E15" s="121"/>
    </row>
    <row r="16" spans="1:6" ht="15" customHeight="1" x14ac:dyDescent="0.2">
      <c r="B16" s="18" t="s">
        <v>39</v>
      </c>
      <c r="C16" s="33" t="s">
        <v>35</v>
      </c>
      <c r="D16" s="120" t="s">
        <v>52</v>
      </c>
      <c r="E16" s="121"/>
    </row>
    <row r="17" spans="2:5" ht="87.75" customHeight="1" x14ac:dyDescent="0.2">
      <c r="B17" s="18"/>
      <c r="C17" s="33"/>
      <c r="D17" s="126" t="s">
        <v>77</v>
      </c>
      <c r="E17" s="123"/>
    </row>
    <row r="18" spans="2:5" x14ac:dyDescent="0.2">
      <c r="B18" s="8" t="s">
        <v>93</v>
      </c>
      <c r="C18" s="34">
        <v>149</v>
      </c>
      <c r="D18" s="129" t="s">
        <v>48</v>
      </c>
      <c r="E18" s="129"/>
    </row>
    <row r="19" spans="2:5" s="13" customFormat="1" ht="27" customHeight="1" x14ac:dyDescent="0.2">
      <c r="B19" s="29"/>
      <c r="C19" s="35"/>
      <c r="D19" s="127" t="s">
        <v>49</v>
      </c>
      <c r="E19" s="128"/>
    </row>
    <row r="20" spans="2:5" x14ac:dyDescent="0.2">
      <c r="B20" s="8" t="s">
        <v>94</v>
      </c>
      <c r="C20" s="34">
        <v>69</v>
      </c>
      <c r="D20" s="129" t="s">
        <v>48</v>
      </c>
      <c r="E20" s="129"/>
    </row>
    <row r="21" spans="2:5" s="13" customFormat="1" ht="15" customHeight="1" x14ac:dyDescent="0.2">
      <c r="B21" s="29"/>
      <c r="C21" s="35"/>
      <c r="D21" s="127" t="s">
        <v>49</v>
      </c>
      <c r="E21" s="128"/>
    </row>
    <row r="22" spans="2:5" ht="14.25" customHeight="1" x14ac:dyDescent="0.2">
      <c r="B22" s="8"/>
      <c r="C22" s="16"/>
      <c r="D22" s="1"/>
      <c r="E22" s="2"/>
    </row>
    <row r="23" spans="2:5" ht="16" x14ac:dyDescent="0.2">
      <c r="B23" s="8" t="s">
        <v>105</v>
      </c>
      <c r="C23" s="34">
        <v>49</v>
      </c>
      <c r="D23" s="40" t="s">
        <v>48</v>
      </c>
      <c r="E23" s="45"/>
    </row>
    <row r="24" spans="2:5" s="22" customFormat="1" ht="15.75" customHeight="1" x14ac:dyDescent="0.2">
      <c r="B24" s="29"/>
      <c r="C24" s="35"/>
      <c r="D24" s="38" t="s">
        <v>49</v>
      </c>
      <c r="E24" s="39"/>
    </row>
    <row r="25" spans="2:5" s="5" customFormat="1" x14ac:dyDescent="0.2">
      <c r="B25" s="41"/>
      <c r="E25" s="17"/>
    </row>
    <row r="26" spans="2:5" s="5" customFormat="1" ht="16" x14ac:dyDescent="0.2">
      <c r="B26" s="8" t="s">
        <v>104</v>
      </c>
      <c r="C26" s="34">
        <v>99</v>
      </c>
      <c r="D26" s="40" t="s">
        <v>48</v>
      </c>
      <c r="E26" s="17"/>
    </row>
    <row r="27" spans="2:5" s="5" customFormat="1" ht="16" x14ac:dyDescent="0.2">
      <c r="B27" s="42"/>
      <c r="C27" s="43"/>
      <c r="D27" s="44" t="s">
        <v>49</v>
      </c>
      <c r="E27" s="46"/>
    </row>
    <row r="28" spans="2:5" s="5" customFormat="1" x14ac:dyDescent="0.2">
      <c r="B28" s="24"/>
      <c r="E28" s="21"/>
    </row>
    <row r="29" spans="2:5" s="5" customFormat="1" x14ac:dyDescent="0.2">
      <c r="B29" s="23"/>
      <c r="E29" s="21"/>
    </row>
    <row r="30" spans="2:5" s="5" customFormat="1" x14ac:dyDescent="0.2">
      <c r="B30" s="24"/>
      <c r="E30" s="21"/>
    </row>
    <row r="31" spans="2:5" s="5" customFormat="1" x14ac:dyDescent="0.2">
      <c r="B31" s="24"/>
      <c r="E31" s="21"/>
    </row>
    <row r="32" spans="2:5" s="5" customFormat="1" x14ac:dyDescent="0.2">
      <c r="B32" s="24"/>
      <c r="E32" s="21"/>
    </row>
    <row r="33" spans="2:5" s="5" customFormat="1" x14ac:dyDescent="0.2">
      <c r="B33" s="24"/>
      <c r="E33" s="21"/>
    </row>
    <row r="34" spans="2:5" s="5" customFormat="1" x14ac:dyDescent="0.2">
      <c r="B34" s="24"/>
      <c r="E34" s="21"/>
    </row>
    <row r="35" spans="2:5" s="5" customFormat="1" x14ac:dyDescent="0.2">
      <c r="B35" s="24"/>
      <c r="E35" s="21"/>
    </row>
    <row r="36" spans="2:5" s="5" customFormat="1" x14ac:dyDescent="0.2">
      <c r="B36" s="23"/>
      <c r="E36" s="21"/>
    </row>
    <row r="37" spans="2:5" s="5" customFormat="1" x14ac:dyDescent="0.2">
      <c r="B37" s="24"/>
      <c r="E37" s="21"/>
    </row>
    <row r="38" spans="2:5" s="5" customFormat="1" x14ac:dyDescent="0.2">
      <c r="B38" s="24"/>
      <c r="E38" s="21"/>
    </row>
    <row r="39" spans="2:5" s="5" customFormat="1" x14ac:dyDescent="0.2">
      <c r="B39" s="24"/>
      <c r="E39" s="21"/>
    </row>
    <row r="40" spans="2:5" s="5" customFormat="1" x14ac:dyDescent="0.2">
      <c r="B40" s="24"/>
      <c r="E40" s="21"/>
    </row>
    <row r="41" spans="2:5" s="5" customFormat="1" x14ac:dyDescent="0.2">
      <c r="B41" s="23"/>
      <c r="E41" s="21"/>
    </row>
    <row r="42" spans="2:5" s="5" customFormat="1" x14ac:dyDescent="0.2">
      <c r="B42" s="24"/>
      <c r="E42" s="21"/>
    </row>
    <row r="43" spans="2:5" s="5" customFormat="1" x14ac:dyDescent="0.2">
      <c r="B43" s="25"/>
      <c r="E43" s="21"/>
    </row>
    <row r="44" spans="2:5" s="5" customFormat="1" x14ac:dyDescent="0.2">
      <c r="B44" s="26"/>
      <c r="E44" s="21"/>
    </row>
    <row r="45" spans="2:5" s="5" customFormat="1" x14ac:dyDescent="0.2">
      <c r="B45" s="26"/>
      <c r="E45" s="21"/>
    </row>
    <row r="46" spans="2:5" s="5" customFormat="1" x14ac:dyDescent="0.2">
      <c r="B46" s="26"/>
      <c r="E46" s="21"/>
    </row>
    <row r="47" spans="2:5" s="5" customFormat="1" x14ac:dyDescent="0.2">
      <c r="B47" s="26"/>
      <c r="E47" s="21"/>
    </row>
    <row r="48" spans="2:5" s="5" customFormat="1" x14ac:dyDescent="0.2">
      <c r="B48" s="26"/>
      <c r="E48" s="21"/>
    </row>
    <row r="49" spans="2:5" s="5" customFormat="1" x14ac:dyDescent="0.2">
      <c r="B49" s="23"/>
      <c r="E49" s="21"/>
    </row>
    <row r="50" spans="2:5" s="5" customFormat="1" x14ac:dyDescent="0.2">
      <c r="B50" s="24"/>
      <c r="E50" s="21"/>
    </row>
    <row r="51" spans="2:5" s="5" customFormat="1" x14ac:dyDescent="0.2">
      <c r="B51" s="24"/>
      <c r="E51" s="21"/>
    </row>
    <row r="52" spans="2:5" s="5" customFormat="1" x14ac:dyDescent="0.2">
      <c r="B52" s="24"/>
      <c r="E52" s="21"/>
    </row>
    <row r="53" spans="2:5" s="5" customFormat="1" x14ac:dyDescent="0.2">
      <c r="B53" s="24"/>
      <c r="E53" s="21"/>
    </row>
    <row r="54" spans="2:5" s="5" customFormat="1" x14ac:dyDescent="0.2">
      <c r="B54" s="24"/>
      <c r="E54" s="21"/>
    </row>
    <row r="55" spans="2:5" s="5" customFormat="1" x14ac:dyDescent="0.2">
      <c r="B55" s="24"/>
      <c r="E55" s="21"/>
    </row>
    <row r="56" spans="2:5" s="5" customFormat="1" x14ac:dyDescent="0.2">
      <c r="B56" s="24"/>
      <c r="E56" s="21"/>
    </row>
    <row r="57" spans="2:5" s="5" customFormat="1" x14ac:dyDescent="0.2">
      <c r="B57" s="23"/>
      <c r="E57" s="21"/>
    </row>
    <row r="58" spans="2:5" s="5" customFormat="1" x14ac:dyDescent="0.2">
      <c r="B58" s="24"/>
      <c r="E58" s="21"/>
    </row>
    <row r="59" spans="2:5" s="5" customFormat="1" x14ac:dyDescent="0.2">
      <c r="B59" s="24"/>
      <c r="E59" s="21"/>
    </row>
    <row r="60" spans="2:5" s="5" customFormat="1" x14ac:dyDescent="0.2">
      <c r="B60" s="24"/>
      <c r="E60" s="21"/>
    </row>
    <row r="61" spans="2:5" s="5" customFormat="1" x14ac:dyDescent="0.2">
      <c r="B61" s="24"/>
      <c r="E61" s="21"/>
    </row>
    <row r="62" spans="2:5" s="5" customFormat="1" x14ac:dyDescent="0.2">
      <c r="B62" s="24"/>
      <c r="E62" s="21"/>
    </row>
    <row r="63" spans="2:5" s="5" customFormat="1" x14ac:dyDescent="0.2">
      <c r="B63" s="24"/>
      <c r="E63" s="21"/>
    </row>
    <row r="64" spans="2:5" s="5" customFormat="1" x14ac:dyDescent="0.2">
      <c r="B64" s="24"/>
      <c r="E64" s="21"/>
    </row>
    <row r="65" spans="2:5" s="5" customFormat="1" x14ac:dyDescent="0.2">
      <c r="B65" s="23"/>
      <c r="E65" s="21"/>
    </row>
    <row r="66" spans="2:5" s="5" customFormat="1" x14ac:dyDescent="0.2">
      <c r="B66" s="24"/>
      <c r="E66" s="21"/>
    </row>
    <row r="67" spans="2:5" s="5" customFormat="1" x14ac:dyDescent="0.2">
      <c r="B67" s="24"/>
      <c r="E67" s="21"/>
    </row>
    <row r="68" spans="2:5" s="5" customFormat="1" x14ac:dyDescent="0.2">
      <c r="B68" s="24"/>
      <c r="E68" s="21"/>
    </row>
    <row r="69" spans="2:5" s="5" customFormat="1" x14ac:dyDescent="0.2">
      <c r="B69" s="24"/>
      <c r="E69" s="21"/>
    </row>
    <row r="70" spans="2:5" s="5" customFormat="1" x14ac:dyDescent="0.2">
      <c r="B70" s="24"/>
      <c r="E70" s="21"/>
    </row>
    <row r="71" spans="2:5" s="5" customFormat="1" x14ac:dyDescent="0.2">
      <c r="B71" s="24"/>
      <c r="E71" s="21"/>
    </row>
    <row r="72" spans="2:5" s="5" customFormat="1" x14ac:dyDescent="0.2">
      <c r="B72" s="24"/>
      <c r="E72" s="21"/>
    </row>
    <row r="73" spans="2:5" s="5" customFormat="1" x14ac:dyDescent="0.2">
      <c r="B73" s="23"/>
      <c r="E73" s="21"/>
    </row>
    <row r="74" spans="2:5" s="5" customFormat="1" x14ac:dyDescent="0.2">
      <c r="B74" s="24"/>
      <c r="E74" s="21"/>
    </row>
    <row r="75" spans="2:5" s="5" customFormat="1" x14ac:dyDescent="0.2">
      <c r="B75" s="24"/>
      <c r="E75" s="21"/>
    </row>
    <row r="76" spans="2:5" s="5" customFormat="1" x14ac:dyDescent="0.2">
      <c r="B76" s="24"/>
      <c r="E76" s="21"/>
    </row>
    <row r="77" spans="2:5" s="5" customFormat="1" x14ac:dyDescent="0.2">
      <c r="B77" s="24"/>
      <c r="E77" s="21"/>
    </row>
    <row r="78" spans="2:5" s="5" customFormat="1" x14ac:dyDescent="0.2">
      <c r="B78" s="24"/>
    </row>
    <row r="79" spans="2:5" s="5" customFormat="1" ht="19" x14ac:dyDescent="0.25">
      <c r="B79" s="27"/>
      <c r="C79" s="6"/>
      <c r="D79" s="6"/>
    </row>
    <row r="80" spans="2:5" s="5" customFormat="1" ht="19" x14ac:dyDescent="0.25">
      <c r="B80" s="27"/>
      <c r="C80" s="6"/>
      <c r="D80" s="6"/>
    </row>
    <row r="81" spans="2:4" s="5" customFormat="1" ht="19" x14ac:dyDescent="0.25">
      <c r="B81" s="27"/>
      <c r="C81" s="12"/>
      <c r="D81" s="6"/>
    </row>
    <row r="82" spans="2:4" s="5" customFormat="1" ht="19" x14ac:dyDescent="0.25">
      <c r="B82" s="27"/>
      <c r="C82" s="7"/>
      <c r="D82" s="7"/>
    </row>
    <row r="83" spans="2:4" s="5" customFormat="1" ht="19" x14ac:dyDescent="0.25">
      <c r="B83" s="28"/>
    </row>
    <row r="84" spans="2:4" s="5" customFormat="1" ht="19" x14ac:dyDescent="0.25">
      <c r="B84" s="28"/>
    </row>
    <row r="85" spans="2:4" s="5" customFormat="1" ht="19" x14ac:dyDescent="0.25">
      <c r="B85" s="28"/>
    </row>
    <row r="86" spans="2:4" s="5" customFormat="1" x14ac:dyDescent="0.2">
      <c r="B86" s="24"/>
    </row>
    <row r="87" spans="2:4" s="5" customFormat="1" x14ac:dyDescent="0.2">
      <c r="B87" s="24"/>
    </row>
  </sheetData>
  <customSheetViews>
    <customSheetView guid="{B5EF2FEC-6202-9F43-ADF2-94D0F44A86DE}" scale="90" fitToPage="1">
      <selection activeCell="B5" sqref="B5"/>
      <pageMargins left="0.7" right="0.7" top="0.75" bottom="0.75" header="0.3" footer="0.3"/>
      <pageSetup scale="39" orientation="landscape" r:id="rId1"/>
    </customSheetView>
    <customSheetView guid="{845A9DB1-5DB1-43AE-B314-B18AE5996388}" scale="90" fitToPage="1">
      <selection activeCell="B5" sqref="B5"/>
      <pageMargins left="0.7" right="0.7" top="0.75" bottom="0.75" header="0.3" footer="0.3"/>
      <pageSetup scale="39" orientation="landscape" r:id="rId2"/>
    </customSheetView>
    <customSheetView guid="{3C942ABD-E6BB-4D45-B90F-A29B40098FDE}" scale="90" fitToPage="1">
      <selection activeCell="B5" sqref="B5"/>
      <pageMargins left="0.7" right="0.7" top="0.75" bottom="0.75" header="0.3" footer="0.3"/>
      <pageSetup scale="39" orientation="landscape" r:id="rId3"/>
    </customSheetView>
    <customSheetView guid="{24CFB130-5005-4728-8ED7-449A600AA58F}" scale="90" fitToPage="1">
      <selection activeCell="D21" sqref="D21:E21"/>
      <pageMargins left="0.7" right="0.7" top="0.75" bottom="0.75" header="0.3" footer="0.3"/>
      <pageSetup scale="39" orientation="landscape" r:id="rId4"/>
    </customSheetView>
    <customSheetView guid="{D87518EE-507F-4FB5-AE97-196D85C42883}" scale="90" fitToPage="1">
      <selection activeCell="B19" sqref="B19"/>
      <pageMargins left="0.7" right="0.7" top="0.75" bottom="0.75" header="0.3" footer="0.3"/>
      <pageSetup scale="39" orientation="landscape" r:id="rId5"/>
    </customSheetView>
    <customSheetView guid="{41A054DE-71C0-4800-8A8F-AB2740A63168}" scale="90" fitToPage="1" topLeftCell="A18">
      <selection activeCell="B26" sqref="B26"/>
      <pageMargins left="0.7" right="0.7" top="0.75" bottom="0.75" header="0.3" footer="0.3"/>
      <pageSetup scale="39" orientation="landscape" r:id="rId6"/>
    </customSheetView>
    <customSheetView guid="{A15441FA-55D7-4464-A6A9-BCC6A1480B2C}" scale="90" fitToPage="1">
      <selection activeCell="B5" sqref="B5"/>
      <pageMargins left="0.7" right="0.7" top="0.75" bottom="0.75" header="0.3" footer="0.3"/>
      <pageSetup scale="39" orientation="landscape" r:id="rId7"/>
    </customSheetView>
    <customSheetView guid="{3E2B2739-B745-4A18-8BB4-17150253FD73}" scale="90" fitToPage="1">
      <selection activeCell="B5" sqref="B5"/>
      <pageMargins left="0.7" right="0.7" top="0.75" bottom="0.75" header="0.3" footer="0.3"/>
      <pageSetup scale="39" orientation="landscape" r:id="rId8"/>
    </customSheetView>
  </customSheetViews>
  <mergeCells count="19">
    <mergeCell ref="D3:E3"/>
    <mergeCell ref="D4:E4"/>
    <mergeCell ref="D7:E7"/>
    <mergeCell ref="D8:E8"/>
    <mergeCell ref="D10:E10"/>
    <mergeCell ref="D21:E21"/>
    <mergeCell ref="D17:E17"/>
    <mergeCell ref="D14:E14"/>
    <mergeCell ref="D19:E19"/>
    <mergeCell ref="D20:E20"/>
    <mergeCell ref="D15:E15"/>
    <mergeCell ref="D16:E16"/>
    <mergeCell ref="D18:E18"/>
    <mergeCell ref="D13:E13"/>
    <mergeCell ref="D5:E5"/>
    <mergeCell ref="D6:E6"/>
    <mergeCell ref="D9:E9"/>
    <mergeCell ref="D11:E11"/>
    <mergeCell ref="D12:E12"/>
  </mergeCells>
  <dataValidations count="2">
    <dataValidation type="list" allowBlank="1" showInputMessage="1" showErrorMessage="1" sqref="C15 C12" xr:uid="{00000000-0002-0000-0100-000000000000}">
      <formula1>"Yes,No"</formula1>
    </dataValidation>
    <dataValidation type="list" allowBlank="1" showInputMessage="1" showErrorMessage="1" sqref="C16:C17 C13:C14" xr:uid="{00000000-0002-0000-0100-000001000000}">
      <formula1>"Once, Per Submission"</formula1>
    </dataValidation>
  </dataValidations>
  <pageMargins left="0.7" right="0.7" top="0.75" bottom="0.75" header="0.3" footer="0.3"/>
  <pageSetup scale="39"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24" sqref="G24"/>
    </sheetView>
  </sheetViews>
  <sheetFormatPr baseColWidth="10" defaultColWidth="8.83203125" defaultRowHeight="15" x14ac:dyDescent="0.2"/>
  <sheetData/>
  <customSheetViews>
    <customSheetView guid="{B5EF2FEC-6202-9F43-ADF2-94D0F44A86DE}">
      <selection activeCell="G24" sqref="G24"/>
      <pageMargins left="0.7" right="0.7" top="0.75" bottom="0.75" header="0.3" footer="0.3"/>
    </customSheetView>
    <customSheetView guid="{845A9DB1-5DB1-43AE-B314-B18AE5996388}">
      <selection activeCell="G24" sqref="G24"/>
      <pageMargins left="0.7" right="0.7" top="0.75" bottom="0.75" header="0.3" footer="0.3"/>
    </customSheetView>
    <customSheetView guid="{3C942ABD-E6BB-4D45-B90F-A29B40098FDE}" state="hidden">
      <selection activeCell="G24" sqref="G24"/>
      <pageMargins left="0.7" right="0.7" top="0.75" bottom="0.75" header="0.3" footer="0.3"/>
    </customSheetView>
    <customSheetView guid="{A15441FA-55D7-4464-A6A9-BCC6A1480B2C}">
      <selection activeCell="G24" sqref="G24"/>
      <pageMargins left="0.7" right="0.7" top="0.75" bottom="0.75" header="0.3" footer="0.3"/>
    </customSheetView>
    <customSheetView guid="{3E2B2739-B745-4A18-8BB4-17150253FD73}">
      <selection activeCell="G24" sqref="G2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Cost &amp; Effort Worksheet</vt:lpstr>
      <vt:lpstr>Instructions &amp; Considerations</vt:lpstr>
      <vt:lpstr>Sheet1</vt:lpstr>
    </vt:vector>
  </TitlesOfParts>
  <Company>National Institutes of Health- NIMH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 Hall</dc:creator>
  <cp:lastModifiedBy>Sofia Zaim</cp:lastModifiedBy>
  <cp:lastPrinted>2010-03-16T15:35:06Z</cp:lastPrinted>
  <dcterms:created xsi:type="dcterms:W3CDTF">2009-02-27T14:45:10Z</dcterms:created>
  <dcterms:modified xsi:type="dcterms:W3CDTF">2019-07-30T11:51:40Z</dcterms:modified>
</cp:coreProperties>
</file>